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esktop\Budget Template\"/>
    </mc:Choice>
  </mc:AlternateContent>
  <xr:revisionPtr revIDLastSave="0" documentId="8_{AE027880-6436-4237-9DB4-44F28544DE2C}" xr6:coauthVersionLast="47" xr6:coauthVersionMax="47" xr10:uidLastSave="{00000000-0000-0000-0000-000000000000}"/>
  <bookViews>
    <workbookView xWindow="-110" yWindow="-110" windowWidth="19420" windowHeight="10420" tabRatio="877" xr2:uid="{00000000-000D-0000-FFFF-FFFF00000000}"/>
  </bookViews>
  <sheets>
    <sheet name="Summary" sheetId="159" r:id="rId1"/>
    <sheet name="Mgmt Labor" sheetId="1" r:id="rId2"/>
    <sheet name="Travel" sheetId="158" r:id="rId3"/>
    <sheet name="Ops ODCs" sheetId="4" r:id="rId4"/>
    <sheet name="Tech Activities" sheetId="157" r:id="rId5"/>
  </sheets>
  <definedNames>
    <definedName name="__1_0__123Grap" hidden="1">#REF!</definedName>
    <definedName name="_1_0__123Grap" hidden="1">#REF!</definedName>
    <definedName name="_2_0__123Grap" hidden="1">#REF!</definedName>
    <definedName name="_4_0__123Grap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sort1" hidden="1">#REF!</definedName>
    <definedName name="Fixed_Fee">#REF!</definedName>
    <definedName name="Fringe">#REF!</definedName>
    <definedName name="Fringe_Inter">#REF!</definedName>
    <definedName name="GA">#REF!</definedName>
    <definedName name="GandA">#REF!</definedName>
    <definedName name="Grant_Fee">#REF!</definedName>
    <definedName name="Overhead">#REF!</definedName>
    <definedName name="_xlnm.Print_Area" localSheetId="1">'Mgmt Labor'!$A$1:$W$23</definedName>
    <definedName name="_xlnm.Print_Area" localSheetId="3">'Ops ODCs'!$A$1:$Z$98</definedName>
    <definedName name="_xlnm.Print_Titles" localSheetId="1">'Mgmt Labor'!$1:$7</definedName>
    <definedName name="_xlnm.Print_Titles" localSheetId="3">'Ops ODCs'!$1:$9</definedName>
    <definedName name="Prov_Fringe">#REF!</definedName>
    <definedName name="Prov_Fringe_Inter">#REF!</definedName>
    <definedName name="Prov_GA">#REF!</definedName>
    <definedName name="Prov_Overhead">#REF!</definedName>
    <definedName name="wrn.All._.Grant._.Forms." hidden="1">{"Form DD",#N/A,FALSE,"DD";"EE",#N/A,FALSE,"EE";"Indirects",#N/A,FALSE,"DD"}</definedName>
    <definedName name="wrn.Print_Detail_And_Summary." hidden="1">{"ViewPreCalc",#N/A,TRUE,"PreCalc";"ViewSummary",#N/A,TRUE,"Summary "}</definedName>
    <definedName name="wrn.Summary._.1._.Year." hidden="1">{"One Year",#N/A,FALSE,"Summary"}</definedName>
  </definedName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30" i="157" l="1"/>
  <c r="Y28" i="157"/>
  <c r="Y26" i="157"/>
  <c r="Y25" i="157"/>
  <c r="Y24" i="157"/>
  <c r="Y22" i="157"/>
  <c r="Y21" i="157"/>
  <c r="Y20" i="157"/>
  <c r="Y16" i="157"/>
  <c r="Y15" i="157"/>
  <c r="Y14" i="157"/>
  <c r="Y13" i="157"/>
  <c r="Y12" i="157"/>
  <c r="Y11" i="157"/>
  <c r="Y9" i="157"/>
  <c r="U30" i="157"/>
  <c r="U28" i="157"/>
  <c r="U26" i="157"/>
  <c r="U25" i="157"/>
  <c r="U24" i="157"/>
  <c r="U22" i="157"/>
  <c r="U21" i="157"/>
  <c r="U20" i="157"/>
  <c r="U16" i="157"/>
  <c r="U15" i="157"/>
  <c r="U14" i="157"/>
  <c r="U13" i="157"/>
  <c r="U12" i="157"/>
  <c r="U11" i="157"/>
  <c r="U9" i="157"/>
  <c r="S30" i="157"/>
  <c r="S28" i="157"/>
  <c r="S26" i="157"/>
  <c r="S25" i="157"/>
  <c r="S24" i="157"/>
  <c r="S22" i="157"/>
  <c r="S21" i="157"/>
  <c r="S20" i="157"/>
  <c r="S31" i="157" s="1"/>
  <c r="S16" i="157"/>
  <c r="S15" i="157"/>
  <c r="S14" i="157"/>
  <c r="S13" i="157"/>
  <c r="S12" i="157"/>
  <c r="S11" i="157"/>
  <c r="S9" i="157"/>
  <c r="Q30" i="157"/>
  <c r="Q28" i="157"/>
  <c r="Q26" i="157"/>
  <c r="Q25" i="157"/>
  <c r="Q24" i="157"/>
  <c r="Q22" i="157"/>
  <c r="Q21" i="157"/>
  <c r="Q20" i="157"/>
  <c r="Q31" i="157" s="1"/>
  <c r="Q16" i="157"/>
  <c r="Q15" i="157"/>
  <c r="Q14" i="157"/>
  <c r="Q13" i="157"/>
  <c r="Q12" i="157"/>
  <c r="Q11" i="157"/>
  <c r="Q9" i="157"/>
  <c r="U95" i="4"/>
  <c r="Q95" i="4"/>
  <c r="M95" i="4"/>
  <c r="I95" i="4"/>
  <c r="U85" i="4"/>
  <c r="U84" i="4"/>
  <c r="U83" i="4"/>
  <c r="U82" i="4"/>
  <c r="U81" i="4"/>
  <c r="U80" i="4"/>
  <c r="U79" i="4"/>
  <c r="U78" i="4"/>
  <c r="U77" i="4"/>
  <c r="U76" i="4"/>
  <c r="U75" i="4"/>
  <c r="U72" i="4"/>
  <c r="U71" i="4"/>
  <c r="U70" i="4"/>
  <c r="U69" i="4"/>
  <c r="U68" i="4"/>
  <c r="U67" i="4"/>
  <c r="U66" i="4"/>
  <c r="U65" i="4"/>
  <c r="U64" i="4"/>
  <c r="U63" i="4"/>
  <c r="U62" i="4"/>
  <c r="U59" i="4"/>
  <c r="U58" i="4"/>
  <c r="U57" i="4"/>
  <c r="U56" i="4"/>
  <c r="U55" i="4"/>
  <c r="U54" i="4"/>
  <c r="U53" i="4"/>
  <c r="U52" i="4"/>
  <c r="U51" i="4"/>
  <c r="U50" i="4"/>
  <c r="U49" i="4"/>
  <c r="U43" i="4"/>
  <c r="U42" i="4"/>
  <c r="U41" i="4"/>
  <c r="U40" i="4"/>
  <c r="U39" i="4"/>
  <c r="U38" i="4"/>
  <c r="U37" i="4"/>
  <c r="U36" i="4"/>
  <c r="U33" i="4"/>
  <c r="U32" i="4"/>
  <c r="U31" i="4"/>
  <c r="U30" i="4"/>
  <c r="U29" i="4"/>
  <c r="U28" i="4"/>
  <c r="U27" i="4"/>
  <c r="U26" i="4"/>
  <c r="U23" i="4"/>
  <c r="U22" i="4"/>
  <c r="U21" i="4"/>
  <c r="U20" i="4"/>
  <c r="U19" i="4"/>
  <c r="U18" i="4"/>
  <c r="U17" i="4"/>
  <c r="U16" i="4"/>
  <c r="U15" i="4"/>
  <c r="U14" i="4"/>
  <c r="U13" i="4"/>
  <c r="U45" i="4" s="1"/>
  <c r="H15" i="159" s="1"/>
  <c r="S95" i="4"/>
  <c r="S85" i="4"/>
  <c r="S84" i="4"/>
  <c r="S83" i="4"/>
  <c r="S82" i="4"/>
  <c r="S81" i="4"/>
  <c r="S80" i="4"/>
  <c r="S79" i="4"/>
  <c r="S78" i="4"/>
  <c r="S77" i="4"/>
  <c r="S76" i="4"/>
  <c r="S75" i="4"/>
  <c r="S72" i="4"/>
  <c r="S71" i="4"/>
  <c r="S70" i="4"/>
  <c r="S69" i="4"/>
  <c r="S68" i="4"/>
  <c r="S67" i="4"/>
  <c r="S66" i="4"/>
  <c r="S65" i="4"/>
  <c r="S64" i="4"/>
  <c r="S63" i="4"/>
  <c r="S62" i="4"/>
  <c r="S59" i="4"/>
  <c r="S58" i="4"/>
  <c r="S57" i="4"/>
  <c r="S56" i="4"/>
  <c r="S55" i="4"/>
  <c r="S54" i="4"/>
  <c r="S53" i="4"/>
  <c r="S52" i="4"/>
  <c r="S51" i="4"/>
  <c r="S50" i="4"/>
  <c r="S49" i="4"/>
  <c r="S43" i="4"/>
  <c r="S42" i="4"/>
  <c r="S41" i="4"/>
  <c r="S40" i="4"/>
  <c r="S39" i="4"/>
  <c r="S38" i="4"/>
  <c r="S37" i="4"/>
  <c r="S36" i="4"/>
  <c r="S33" i="4"/>
  <c r="S32" i="4"/>
  <c r="S31" i="4"/>
  <c r="S30" i="4"/>
  <c r="S29" i="4"/>
  <c r="S28" i="4"/>
  <c r="S27" i="4"/>
  <c r="S26" i="4"/>
  <c r="S23" i="4"/>
  <c r="S22" i="4"/>
  <c r="S21" i="4"/>
  <c r="S20" i="4"/>
  <c r="S19" i="4"/>
  <c r="S18" i="4"/>
  <c r="S17" i="4"/>
  <c r="S16" i="4"/>
  <c r="S15" i="4"/>
  <c r="S14" i="4"/>
  <c r="S13" i="4"/>
  <c r="Q85" i="4"/>
  <c r="Q84" i="4"/>
  <c r="Q83" i="4"/>
  <c r="Q82" i="4"/>
  <c r="Q81" i="4"/>
  <c r="Q80" i="4"/>
  <c r="Q79" i="4"/>
  <c r="Q78" i="4"/>
  <c r="Q77" i="4"/>
  <c r="Q76" i="4"/>
  <c r="Q75" i="4"/>
  <c r="Q72" i="4"/>
  <c r="Q71" i="4"/>
  <c r="Q70" i="4"/>
  <c r="Q69" i="4"/>
  <c r="Q68" i="4"/>
  <c r="Q67" i="4"/>
  <c r="Q66" i="4"/>
  <c r="Q65" i="4"/>
  <c r="Q64" i="4"/>
  <c r="Q63" i="4"/>
  <c r="Q62" i="4"/>
  <c r="Q59" i="4"/>
  <c r="Q58" i="4"/>
  <c r="Q57" i="4"/>
  <c r="Q56" i="4"/>
  <c r="Q55" i="4"/>
  <c r="Q54" i="4"/>
  <c r="Q53" i="4"/>
  <c r="Q52" i="4"/>
  <c r="Q51" i="4"/>
  <c r="Q50" i="4"/>
  <c r="Q49" i="4"/>
  <c r="Q87" i="4" s="1"/>
  <c r="F16" i="159" s="1"/>
  <c r="Q43" i="4"/>
  <c r="Q42" i="4"/>
  <c r="Q41" i="4"/>
  <c r="Q40" i="4"/>
  <c r="Q39" i="4"/>
  <c r="Q38" i="4"/>
  <c r="Q37" i="4"/>
  <c r="Q36" i="4"/>
  <c r="Q33" i="4"/>
  <c r="Q32" i="4"/>
  <c r="Q31" i="4"/>
  <c r="Q30" i="4"/>
  <c r="Q29" i="4"/>
  <c r="Q28" i="4"/>
  <c r="Q27" i="4"/>
  <c r="Q26" i="4"/>
  <c r="Q23" i="4"/>
  <c r="Q22" i="4"/>
  <c r="Q21" i="4"/>
  <c r="Q20" i="4"/>
  <c r="Q19" i="4"/>
  <c r="Q18" i="4"/>
  <c r="Q17" i="4"/>
  <c r="Q16" i="4"/>
  <c r="Q15" i="4"/>
  <c r="Q14" i="4"/>
  <c r="Q13" i="4"/>
  <c r="Q45" i="4" s="1"/>
  <c r="F15" i="159" s="1"/>
  <c r="M85" i="4"/>
  <c r="M84" i="4"/>
  <c r="M83" i="4"/>
  <c r="M82" i="4"/>
  <c r="M81" i="4"/>
  <c r="M80" i="4"/>
  <c r="M79" i="4"/>
  <c r="M78" i="4"/>
  <c r="M77" i="4"/>
  <c r="M76" i="4"/>
  <c r="M75" i="4"/>
  <c r="M72" i="4"/>
  <c r="M71" i="4"/>
  <c r="M70" i="4"/>
  <c r="M69" i="4"/>
  <c r="M68" i="4"/>
  <c r="M67" i="4"/>
  <c r="M66" i="4"/>
  <c r="M65" i="4"/>
  <c r="M64" i="4"/>
  <c r="M63" i="4"/>
  <c r="M62" i="4"/>
  <c r="M59" i="4"/>
  <c r="M58" i="4"/>
  <c r="M57" i="4"/>
  <c r="M56" i="4"/>
  <c r="M55" i="4"/>
  <c r="M54" i="4"/>
  <c r="M53" i="4"/>
  <c r="M52" i="4"/>
  <c r="M51" i="4"/>
  <c r="M50" i="4"/>
  <c r="M49" i="4"/>
  <c r="M87" i="4" s="1"/>
  <c r="M43" i="4"/>
  <c r="M42" i="4"/>
  <c r="M41" i="4"/>
  <c r="M40" i="4"/>
  <c r="M39" i="4"/>
  <c r="M38" i="4"/>
  <c r="M37" i="4"/>
  <c r="M36" i="4"/>
  <c r="M33" i="4"/>
  <c r="M32" i="4"/>
  <c r="M31" i="4"/>
  <c r="M30" i="4"/>
  <c r="M29" i="4"/>
  <c r="M28" i="4"/>
  <c r="M27" i="4"/>
  <c r="M26" i="4"/>
  <c r="M23" i="4"/>
  <c r="M22" i="4"/>
  <c r="M21" i="4"/>
  <c r="M20" i="4"/>
  <c r="M19" i="4"/>
  <c r="M18" i="4"/>
  <c r="M17" i="4"/>
  <c r="M16" i="4"/>
  <c r="M15" i="4"/>
  <c r="M14" i="4"/>
  <c r="M13" i="4"/>
  <c r="M45" i="4" s="1"/>
  <c r="I85" i="4"/>
  <c r="I84" i="4"/>
  <c r="I83" i="4"/>
  <c r="I82" i="4"/>
  <c r="I81" i="4"/>
  <c r="I80" i="4"/>
  <c r="I79" i="4"/>
  <c r="I78" i="4"/>
  <c r="I77" i="4"/>
  <c r="I76" i="4"/>
  <c r="I75" i="4"/>
  <c r="I72" i="4"/>
  <c r="I71" i="4"/>
  <c r="I70" i="4"/>
  <c r="I69" i="4"/>
  <c r="I68" i="4"/>
  <c r="I67" i="4"/>
  <c r="I66" i="4"/>
  <c r="I65" i="4"/>
  <c r="I64" i="4"/>
  <c r="I63" i="4"/>
  <c r="I62" i="4"/>
  <c r="I59" i="4"/>
  <c r="I58" i="4"/>
  <c r="I57" i="4"/>
  <c r="I56" i="4"/>
  <c r="I55" i="4"/>
  <c r="I54" i="4"/>
  <c r="I53" i="4"/>
  <c r="I52" i="4"/>
  <c r="I51" i="4"/>
  <c r="I50" i="4"/>
  <c r="I49" i="4"/>
  <c r="I87" i="4" s="1"/>
  <c r="I43" i="4"/>
  <c r="I42" i="4"/>
  <c r="I41" i="4"/>
  <c r="I40" i="4"/>
  <c r="I39" i="4"/>
  <c r="I38" i="4"/>
  <c r="I37" i="4"/>
  <c r="I36" i="4"/>
  <c r="I33" i="4"/>
  <c r="I32" i="4"/>
  <c r="I31" i="4"/>
  <c r="I30" i="4"/>
  <c r="I29" i="4"/>
  <c r="I28" i="4"/>
  <c r="I27" i="4"/>
  <c r="I26" i="4"/>
  <c r="I23" i="4"/>
  <c r="I22" i="4"/>
  <c r="I21" i="4"/>
  <c r="I20" i="4"/>
  <c r="I19" i="4"/>
  <c r="I18" i="4"/>
  <c r="I17" i="4"/>
  <c r="I16" i="4"/>
  <c r="I15" i="4"/>
  <c r="I14" i="4"/>
  <c r="I13" i="4"/>
  <c r="I45" i="4" s="1"/>
  <c r="E95" i="4"/>
  <c r="E85" i="4"/>
  <c r="E84" i="4"/>
  <c r="E83" i="4"/>
  <c r="E82" i="4"/>
  <c r="E81" i="4"/>
  <c r="E80" i="4"/>
  <c r="E79" i="4"/>
  <c r="E78" i="4"/>
  <c r="E77" i="4"/>
  <c r="E76" i="4"/>
  <c r="E75" i="4"/>
  <c r="E72" i="4"/>
  <c r="E71" i="4"/>
  <c r="E70" i="4"/>
  <c r="E69" i="4"/>
  <c r="E68" i="4"/>
  <c r="E67" i="4"/>
  <c r="E66" i="4"/>
  <c r="E65" i="4"/>
  <c r="E64" i="4"/>
  <c r="E63" i="4"/>
  <c r="E62" i="4"/>
  <c r="E59" i="4"/>
  <c r="E58" i="4"/>
  <c r="E57" i="4"/>
  <c r="E56" i="4"/>
  <c r="E55" i="4"/>
  <c r="E54" i="4"/>
  <c r="E53" i="4"/>
  <c r="E52" i="4"/>
  <c r="E51" i="4"/>
  <c r="E50" i="4"/>
  <c r="E49" i="4"/>
  <c r="E43" i="4"/>
  <c r="E42" i="4"/>
  <c r="E41" i="4"/>
  <c r="E40" i="4"/>
  <c r="E39" i="4"/>
  <c r="E38" i="4"/>
  <c r="E37" i="4"/>
  <c r="E36" i="4"/>
  <c r="E33" i="4"/>
  <c r="E32" i="4"/>
  <c r="E31" i="4"/>
  <c r="E30" i="4"/>
  <c r="E29" i="4"/>
  <c r="E28" i="4"/>
  <c r="E27" i="4"/>
  <c r="E26" i="4"/>
  <c r="E23" i="4"/>
  <c r="E22" i="4"/>
  <c r="E21" i="4"/>
  <c r="E20" i="4"/>
  <c r="E19" i="4"/>
  <c r="E18" i="4"/>
  <c r="E17" i="4"/>
  <c r="E16" i="4"/>
  <c r="E15" i="4"/>
  <c r="E14" i="4"/>
  <c r="E13" i="4"/>
  <c r="AA24" i="4"/>
  <c r="AA25" i="4"/>
  <c r="AA34" i="4"/>
  <c r="AA35" i="4"/>
  <c r="AA44" i="4"/>
  <c r="AA46" i="4"/>
  <c r="AA47" i="4"/>
  <c r="AA48" i="4"/>
  <c r="AA60" i="4"/>
  <c r="AA61" i="4"/>
  <c r="AA73" i="4"/>
  <c r="AA74" i="4"/>
  <c r="AA86" i="4"/>
  <c r="AA88" i="4"/>
  <c r="AA89" i="4"/>
  <c r="AA90" i="4"/>
  <c r="AA97" i="4"/>
  <c r="Y95" i="4"/>
  <c r="Y85" i="4"/>
  <c r="Y84" i="4"/>
  <c r="Y83" i="4"/>
  <c r="Y82" i="4"/>
  <c r="Y81" i="4"/>
  <c r="Y80" i="4"/>
  <c r="Y79" i="4"/>
  <c r="Y78" i="4"/>
  <c r="Y77" i="4"/>
  <c r="Y76" i="4"/>
  <c r="Y75" i="4"/>
  <c r="Y72" i="4"/>
  <c r="Y71" i="4"/>
  <c r="Y70" i="4"/>
  <c r="Y69" i="4"/>
  <c r="Y68" i="4"/>
  <c r="Y67" i="4"/>
  <c r="Y66" i="4"/>
  <c r="Y65" i="4"/>
  <c r="Y64" i="4"/>
  <c r="Y63" i="4"/>
  <c r="Y62" i="4"/>
  <c r="Y59" i="4"/>
  <c r="Y58" i="4"/>
  <c r="Y57" i="4"/>
  <c r="Y56" i="4"/>
  <c r="Y55" i="4"/>
  <c r="Y54" i="4"/>
  <c r="Y53" i="4"/>
  <c r="Y52" i="4"/>
  <c r="Y51" i="4"/>
  <c r="Y50" i="4"/>
  <c r="Y49" i="4"/>
  <c r="Y43" i="4"/>
  <c r="Y42" i="4"/>
  <c r="Y41" i="4"/>
  <c r="Y40" i="4"/>
  <c r="Y39" i="4"/>
  <c r="Y38" i="4"/>
  <c r="Y37" i="4"/>
  <c r="Y36" i="4"/>
  <c r="Y33" i="4"/>
  <c r="Y32" i="4"/>
  <c r="Y31" i="4"/>
  <c r="Y30" i="4"/>
  <c r="Y29" i="4"/>
  <c r="Y28" i="4"/>
  <c r="Y27" i="4"/>
  <c r="Y26" i="4"/>
  <c r="Y14" i="4"/>
  <c r="Y15" i="4"/>
  <c r="Y16" i="4"/>
  <c r="Y17" i="4"/>
  <c r="Y18" i="4"/>
  <c r="Y19" i="4"/>
  <c r="Y20" i="4"/>
  <c r="Y21" i="4"/>
  <c r="Y22" i="4"/>
  <c r="Y23" i="4"/>
  <c r="Y13" i="4"/>
  <c r="B47" i="4"/>
  <c r="R87" i="4"/>
  <c r="P87" i="4"/>
  <c r="AC11" i="158"/>
  <c r="AC12" i="158"/>
  <c r="AC16" i="158"/>
  <c r="AC17" i="158"/>
  <c r="AC21" i="158"/>
  <c r="AA9" i="158"/>
  <c r="AA8" i="158"/>
  <c r="T19" i="158"/>
  <c r="U19" i="158" s="1"/>
  <c r="T18" i="158"/>
  <c r="T14" i="158"/>
  <c r="U14" i="158" s="1"/>
  <c r="T13" i="158"/>
  <c r="U9" i="158"/>
  <c r="U8" i="158"/>
  <c r="U10" i="158" s="1"/>
  <c r="R19" i="158"/>
  <c r="S19" i="158" s="1"/>
  <c r="R18" i="158"/>
  <c r="R14" i="158"/>
  <c r="S14" i="158" s="1"/>
  <c r="R13" i="158"/>
  <c r="R15" i="158" s="1"/>
  <c r="S9" i="158"/>
  <c r="S8" i="158"/>
  <c r="S10" i="158" s="1"/>
  <c r="M21" i="1"/>
  <c r="M20" i="1"/>
  <c r="M19" i="1"/>
  <c r="M18" i="1"/>
  <c r="M17" i="1"/>
  <c r="M16" i="1"/>
  <c r="M15" i="1"/>
  <c r="M14" i="1"/>
  <c r="M13" i="1"/>
  <c r="M12" i="1"/>
  <c r="M11" i="1"/>
  <c r="J21" i="1"/>
  <c r="J20" i="1"/>
  <c r="J19" i="1"/>
  <c r="J18" i="1"/>
  <c r="J17" i="1"/>
  <c r="J16" i="1"/>
  <c r="J15" i="1"/>
  <c r="J14" i="1"/>
  <c r="J13" i="1"/>
  <c r="J12" i="1"/>
  <c r="J11" i="1"/>
  <c r="G21" i="1"/>
  <c r="G20" i="1"/>
  <c r="G19" i="1"/>
  <c r="G18" i="1"/>
  <c r="G17" i="1"/>
  <c r="G16" i="1"/>
  <c r="G15" i="1"/>
  <c r="G14" i="1"/>
  <c r="G13" i="1"/>
  <c r="G12" i="1"/>
  <c r="G11" i="1"/>
  <c r="D12" i="1"/>
  <c r="D13" i="1"/>
  <c r="D14" i="1"/>
  <c r="D15" i="1"/>
  <c r="D16" i="1"/>
  <c r="D17" i="1"/>
  <c r="D18" i="1"/>
  <c r="D19" i="1"/>
  <c r="D20" i="1"/>
  <c r="D21" i="1"/>
  <c r="D11" i="1"/>
  <c r="V12" i="1"/>
  <c r="V13" i="1"/>
  <c r="V14" i="1"/>
  <c r="V15" i="1"/>
  <c r="V16" i="1"/>
  <c r="V17" i="1"/>
  <c r="V18" i="1"/>
  <c r="V19" i="1"/>
  <c r="V20" i="1"/>
  <c r="V21" i="1"/>
  <c r="V11" i="1"/>
  <c r="T23" i="1"/>
  <c r="Q23" i="1"/>
  <c r="N23" i="1"/>
  <c r="P92" i="4" s="1"/>
  <c r="Q92" i="4" s="1"/>
  <c r="S11" i="1" l="1"/>
  <c r="P11" i="1"/>
  <c r="S12" i="1"/>
  <c r="P12" i="1"/>
  <c r="S13" i="1"/>
  <c r="P13" i="1"/>
  <c r="S14" i="1"/>
  <c r="P14" i="1"/>
  <c r="S15" i="1"/>
  <c r="P15" i="1"/>
  <c r="S16" i="1"/>
  <c r="P16" i="1"/>
  <c r="S17" i="1"/>
  <c r="P17" i="1"/>
  <c r="S18" i="1"/>
  <c r="P18" i="1"/>
  <c r="S19" i="1"/>
  <c r="P19" i="1"/>
  <c r="S20" i="1"/>
  <c r="P20" i="1"/>
  <c r="S21" i="1"/>
  <c r="P21" i="1"/>
  <c r="R20" i="158"/>
  <c r="S18" i="158"/>
  <c r="U13" i="158"/>
  <c r="U15" i="158" s="1"/>
  <c r="T15" i="158"/>
  <c r="T20" i="158"/>
  <c r="U18" i="158"/>
  <c r="R92" i="4"/>
  <c r="S92" i="4" s="1"/>
  <c r="U87" i="4"/>
  <c r="H16" i="159" s="1"/>
  <c r="Q17" i="157"/>
  <c r="F22" i="159" s="1"/>
  <c r="F21" i="159"/>
  <c r="F23" i="159" s="1"/>
  <c r="Q33" i="157"/>
  <c r="F29" i="159"/>
  <c r="S17" i="157"/>
  <c r="G22" i="159" s="1"/>
  <c r="G21" i="159"/>
  <c r="G23" i="159" s="1"/>
  <c r="S33" i="157"/>
  <c r="G29" i="159"/>
  <c r="U17" i="157"/>
  <c r="H22" i="159" s="1"/>
  <c r="H21" i="159"/>
  <c r="U31" i="157"/>
  <c r="Z95" i="4"/>
  <c r="AA95" i="4" s="1"/>
  <c r="Z14" i="4"/>
  <c r="AA14" i="4" s="1"/>
  <c r="E45" i="4"/>
  <c r="U20" i="158"/>
  <c r="U22" i="158" s="1"/>
  <c r="G12" i="159" s="1"/>
  <c r="S20" i="158"/>
  <c r="S13" i="158"/>
  <c r="S15" i="158" s="1"/>
  <c r="B74" i="4"/>
  <c r="B61" i="4"/>
  <c r="U33" i="157" l="1"/>
  <c r="H29" i="159"/>
  <c r="H23" i="159"/>
  <c r="P94" i="4"/>
  <c r="S22" i="158"/>
  <c r="F12" i="159" s="1"/>
  <c r="A2" i="157"/>
  <c r="A1" i="157"/>
  <c r="A2" i="4"/>
  <c r="A1" i="4"/>
  <c r="A2" i="158"/>
  <c r="A1" i="158"/>
  <c r="A2" i="1"/>
  <c r="A1" i="1"/>
  <c r="A21" i="159"/>
  <c r="A17" i="159"/>
  <c r="A16" i="159"/>
  <c r="A15" i="159"/>
  <c r="A14" i="159"/>
  <c r="V19" i="158"/>
  <c r="N19" i="158"/>
  <c r="O19" i="158" s="1"/>
  <c r="J19" i="158"/>
  <c r="F19" i="158"/>
  <c r="G19" i="158" s="1"/>
  <c r="D19" i="158"/>
  <c r="V18" i="158"/>
  <c r="N18" i="158"/>
  <c r="O18" i="158" s="1"/>
  <c r="O20" i="158" s="1"/>
  <c r="J18" i="158"/>
  <c r="K18" i="158" s="1"/>
  <c r="F18" i="158"/>
  <c r="G18" i="158" s="1"/>
  <c r="V14" i="158"/>
  <c r="N14" i="158"/>
  <c r="O14" i="158" s="1"/>
  <c r="J14" i="158"/>
  <c r="K14" i="158" s="1"/>
  <c r="F14" i="158"/>
  <c r="G14" i="158" s="1"/>
  <c r="V13" i="158"/>
  <c r="N13" i="158"/>
  <c r="O13" i="158" s="1"/>
  <c r="J13" i="158"/>
  <c r="J15" i="158" s="1"/>
  <c r="F13" i="158"/>
  <c r="W9" i="158"/>
  <c r="O9" i="158"/>
  <c r="K9" i="158"/>
  <c r="G9" i="158"/>
  <c r="W8" i="158"/>
  <c r="O8" i="158"/>
  <c r="K8" i="158"/>
  <c r="G8" i="158"/>
  <c r="G10" i="158" s="1"/>
  <c r="M30" i="157"/>
  <c r="M28" i="157"/>
  <c r="M26" i="157"/>
  <c r="M25" i="157"/>
  <c r="M24" i="157"/>
  <c r="M22" i="157"/>
  <c r="M21" i="157"/>
  <c r="M20" i="157"/>
  <c r="M16" i="157"/>
  <c r="M15" i="157"/>
  <c r="M14" i="157"/>
  <c r="M13" i="157"/>
  <c r="M12" i="157"/>
  <c r="M11" i="157"/>
  <c r="M9" i="157"/>
  <c r="I30" i="157"/>
  <c r="I28" i="157"/>
  <c r="I26" i="157"/>
  <c r="I25" i="157"/>
  <c r="I24" i="157"/>
  <c r="I22" i="157"/>
  <c r="I21" i="157"/>
  <c r="I20" i="157"/>
  <c r="I16" i="157"/>
  <c r="I15" i="157"/>
  <c r="I14" i="157"/>
  <c r="I13" i="157"/>
  <c r="I12" i="157"/>
  <c r="I11" i="157"/>
  <c r="I9" i="157"/>
  <c r="D21" i="159" s="1"/>
  <c r="E30" i="157"/>
  <c r="E28" i="157"/>
  <c r="E26" i="157"/>
  <c r="E25" i="157"/>
  <c r="E24" i="157"/>
  <c r="E22" i="157"/>
  <c r="E21" i="157"/>
  <c r="E20" i="157"/>
  <c r="E11" i="157"/>
  <c r="E12" i="157"/>
  <c r="E13" i="157"/>
  <c r="E14" i="157"/>
  <c r="E15" i="157"/>
  <c r="E16" i="157"/>
  <c r="E9" i="157"/>
  <c r="C21" i="159" s="1"/>
  <c r="E21" i="159" l="1"/>
  <c r="I21" i="159" s="1"/>
  <c r="Z9" i="157"/>
  <c r="Z11" i="157"/>
  <c r="Z12" i="157"/>
  <c r="Z13" i="157"/>
  <c r="Z14" i="157"/>
  <c r="Z15" i="157"/>
  <c r="Z16" i="157"/>
  <c r="Z20" i="157"/>
  <c r="Z21" i="157"/>
  <c r="Z22" i="157"/>
  <c r="Z24" i="157"/>
  <c r="Z25" i="157"/>
  <c r="Z26" i="157"/>
  <c r="Z28" i="157"/>
  <c r="Z30" i="157"/>
  <c r="AB8" i="158"/>
  <c r="AC8" i="158" s="1"/>
  <c r="K10" i="158"/>
  <c r="O10" i="158"/>
  <c r="AB9" i="158"/>
  <c r="AC9" i="158" s="1"/>
  <c r="AA13" i="158"/>
  <c r="AA14" i="158"/>
  <c r="V20" i="158"/>
  <c r="AA18" i="158"/>
  <c r="W19" i="158"/>
  <c r="AA19" i="158"/>
  <c r="Q94" i="4"/>
  <c r="F15" i="158"/>
  <c r="G20" i="158"/>
  <c r="G13" i="158"/>
  <c r="G15" i="158" s="1"/>
  <c r="O15" i="158"/>
  <c r="O22" i="158" s="1"/>
  <c r="E12" i="159" s="1"/>
  <c r="W14" i="158"/>
  <c r="AB14" i="158" s="1"/>
  <c r="AC14" i="158" s="1"/>
  <c r="N15" i="158"/>
  <c r="W18" i="158"/>
  <c r="AB18" i="158" s="1"/>
  <c r="AC18" i="158" s="1"/>
  <c r="K19" i="158"/>
  <c r="K20" i="158" s="1"/>
  <c r="F20" i="158"/>
  <c r="K13" i="158"/>
  <c r="K15" i="158" s="1"/>
  <c r="AA20" i="158"/>
  <c r="W10" i="158"/>
  <c r="V15" i="158"/>
  <c r="J20" i="158"/>
  <c r="N20" i="158"/>
  <c r="W13" i="158"/>
  <c r="AB13" i="158" s="1"/>
  <c r="AC13" i="158" s="1"/>
  <c r="E17" i="157"/>
  <c r="C22" i="159" s="1"/>
  <c r="C23" i="159" s="1"/>
  <c r="M17" i="157"/>
  <c r="E22" i="159" s="1"/>
  <c r="I17" i="157"/>
  <c r="D22" i="159" s="1"/>
  <c r="E31" i="157"/>
  <c r="C29" i="159" s="1"/>
  <c r="M31" i="157"/>
  <c r="E29" i="159" s="1"/>
  <c r="I31" i="157"/>
  <c r="D29" i="159" s="1"/>
  <c r="Y17" i="157"/>
  <c r="I29" i="159" l="1"/>
  <c r="E23" i="159"/>
  <c r="I22" i="159"/>
  <c r="G22" i="158"/>
  <c r="C12" i="159" s="1"/>
  <c r="AB19" i="158"/>
  <c r="AC19" i="158" s="1"/>
  <c r="AA15" i="158"/>
  <c r="AB10" i="158"/>
  <c r="AC10" i="158" s="1"/>
  <c r="D23" i="159"/>
  <c r="K22" i="158"/>
  <c r="D12" i="159" s="1"/>
  <c r="W20" i="158"/>
  <c r="W15" i="158"/>
  <c r="M33" i="157"/>
  <c r="I33" i="157"/>
  <c r="E33" i="157"/>
  <c r="Z31" i="157"/>
  <c r="AA31" i="157" s="1"/>
  <c r="Z17" i="157"/>
  <c r="AA17" i="157" s="1"/>
  <c r="I23" i="159" l="1"/>
  <c r="J23" i="159" s="1"/>
  <c r="K23" i="159"/>
  <c r="J29" i="159"/>
  <c r="W22" i="158"/>
  <c r="H12" i="159" s="1"/>
  <c r="I12" i="159" s="1"/>
  <c r="AB20" i="158"/>
  <c r="AC20" i="158" s="1"/>
  <c r="AB15" i="158"/>
  <c r="AC15" i="158" s="1"/>
  <c r="Z33" i="157"/>
  <c r="AB22" i="158" l="1"/>
  <c r="AC22" i="158" s="1"/>
  <c r="J12" i="159" l="1"/>
  <c r="Z43" i="4"/>
  <c r="AA43" i="4" s="1"/>
  <c r="Z33" i="4"/>
  <c r="AA33" i="4" s="1"/>
  <c r="Z21" i="4"/>
  <c r="AA21" i="4" s="1"/>
  <c r="K23" i="1"/>
  <c r="H23" i="1"/>
  <c r="E23" i="1"/>
  <c r="V23" i="1" l="1"/>
  <c r="T87" i="4" l="1"/>
  <c r="T92" i="4" s="1"/>
  <c r="L87" i="4"/>
  <c r="L92" i="4" s="1"/>
  <c r="M92" i="4" s="1"/>
  <c r="H87" i="4"/>
  <c r="H92" i="4" s="1"/>
  <c r="I92" i="4" s="1"/>
  <c r="D87" i="4"/>
  <c r="D92" i="4" s="1"/>
  <c r="E92" i="4" s="1"/>
  <c r="F19" i="1"/>
  <c r="F20" i="1"/>
  <c r="I12" i="1"/>
  <c r="I16" i="1"/>
  <c r="F11" i="1"/>
  <c r="Z6" i="4"/>
  <c r="A74" i="4"/>
  <c r="A61" i="4"/>
  <c r="Y87" i="4"/>
  <c r="A32" i="4"/>
  <c r="A42" i="4" s="1"/>
  <c r="A31" i="4"/>
  <c r="A41" i="4" s="1"/>
  <c r="A30" i="4"/>
  <c r="A40" i="4" s="1"/>
  <c r="A29" i="4"/>
  <c r="A39" i="4" s="1"/>
  <c r="A28" i="4"/>
  <c r="A38" i="4" s="1"/>
  <c r="A27" i="4"/>
  <c r="A37" i="4" s="1"/>
  <c r="A26" i="4"/>
  <c r="A36" i="4" s="1"/>
  <c r="Z15" i="4"/>
  <c r="AA15" i="4" s="1"/>
  <c r="Z16" i="4"/>
  <c r="AA16" i="4" s="1"/>
  <c r="Z17" i="4"/>
  <c r="AA17" i="4" s="1"/>
  <c r="Z18" i="4"/>
  <c r="AA18" i="4" s="1"/>
  <c r="Z20" i="4"/>
  <c r="AA20" i="4" s="1"/>
  <c r="Z26" i="4"/>
  <c r="AA26" i="4" s="1"/>
  <c r="Z32" i="4"/>
  <c r="AA32" i="4" s="1"/>
  <c r="Z36" i="4"/>
  <c r="AA36" i="4" s="1"/>
  <c r="Z42" i="4"/>
  <c r="AA42" i="4" s="1"/>
  <c r="Z41" i="4"/>
  <c r="AA41" i="4" s="1"/>
  <c r="Z40" i="4"/>
  <c r="AA40" i="4" s="1"/>
  <c r="Z39" i="4"/>
  <c r="AA39" i="4" s="1"/>
  <c r="Z38" i="4"/>
  <c r="AA38" i="4" s="1"/>
  <c r="Z37" i="4"/>
  <c r="AA37" i="4" s="1"/>
  <c r="Z31" i="4"/>
  <c r="AA31" i="4" s="1"/>
  <c r="Z30" i="4"/>
  <c r="AA30" i="4" s="1"/>
  <c r="Z29" i="4"/>
  <c r="AA29" i="4" s="1"/>
  <c r="Z28" i="4"/>
  <c r="AA28" i="4" s="1"/>
  <c r="Z27" i="4"/>
  <c r="AA27" i="4" s="1"/>
  <c r="Z22" i="4"/>
  <c r="AA22" i="4" s="1"/>
  <c r="Z19" i="4"/>
  <c r="AA19" i="4" s="1"/>
  <c r="U92" i="4" l="1"/>
  <c r="Z92" i="4" s="1"/>
  <c r="AA92" i="4" s="1"/>
  <c r="Y92" i="4"/>
  <c r="O17" i="1"/>
  <c r="E87" i="4"/>
  <c r="C16" i="159" s="1"/>
  <c r="I21" i="1"/>
  <c r="F21" i="1"/>
  <c r="F18" i="1"/>
  <c r="Z75" i="4"/>
  <c r="AA75" i="4" s="1"/>
  <c r="I18" i="1"/>
  <c r="Z56" i="4"/>
  <c r="AA56" i="4" s="1"/>
  <c r="Z84" i="4"/>
  <c r="AA84" i="4" s="1"/>
  <c r="F16" i="1"/>
  <c r="F17" i="1"/>
  <c r="Z51" i="4"/>
  <c r="AA51" i="4" s="1"/>
  <c r="Z54" i="4"/>
  <c r="AA54" i="4" s="1"/>
  <c r="Z80" i="4"/>
  <c r="AA80" i="4" s="1"/>
  <c r="Z71" i="4"/>
  <c r="AA71" i="4" s="1"/>
  <c r="I17" i="1"/>
  <c r="F12" i="1"/>
  <c r="Z70" i="4"/>
  <c r="AA70" i="4" s="1"/>
  <c r="Z62" i="4"/>
  <c r="AA62" i="4" s="1"/>
  <c r="Z79" i="4"/>
  <c r="AA79" i="4" s="1"/>
  <c r="Z66" i="4"/>
  <c r="AA66" i="4" s="1"/>
  <c r="Z83" i="4"/>
  <c r="AA83" i="4" s="1"/>
  <c r="Z55" i="4"/>
  <c r="AA55" i="4" s="1"/>
  <c r="Z59" i="4"/>
  <c r="AA59" i="4" s="1"/>
  <c r="Z76" i="4"/>
  <c r="AA76" i="4" s="1"/>
  <c r="Z63" i="4"/>
  <c r="AA63" i="4" s="1"/>
  <c r="Z58" i="4"/>
  <c r="AA58" i="4" s="1"/>
  <c r="Z64" i="4"/>
  <c r="AA64" i="4" s="1"/>
  <c r="Z72" i="4"/>
  <c r="AA72" i="4" s="1"/>
  <c r="Z81" i="4"/>
  <c r="AA81" i="4" s="1"/>
  <c r="Z49" i="4"/>
  <c r="AA49" i="4" s="1"/>
  <c r="Z50" i="4"/>
  <c r="AA50" i="4" s="1"/>
  <c r="Z78" i="4"/>
  <c r="AA78" i="4" s="1"/>
  <c r="Z52" i="4"/>
  <c r="AA52" i="4" s="1"/>
  <c r="Z68" i="4"/>
  <c r="AA68" i="4" s="1"/>
  <c r="Z77" i="4"/>
  <c r="AA77" i="4" s="1"/>
  <c r="Z85" i="4"/>
  <c r="AA85" i="4" s="1"/>
  <c r="Z53" i="4"/>
  <c r="AA53" i="4" s="1"/>
  <c r="Z57" i="4"/>
  <c r="AA57" i="4" s="1"/>
  <c r="Z82" i="4"/>
  <c r="AA82" i="4" s="1"/>
  <c r="Z67" i="4"/>
  <c r="AA67" i="4" s="1"/>
  <c r="I13" i="1"/>
  <c r="Z65" i="4"/>
  <c r="AA65" i="4" s="1"/>
  <c r="Z69" i="4"/>
  <c r="AA69" i="4" s="1"/>
  <c r="F13" i="1"/>
  <c r="L17" i="1"/>
  <c r="F14" i="1"/>
  <c r="F15" i="1"/>
  <c r="Z13" i="4" l="1"/>
  <c r="S87" i="4"/>
  <c r="G16" i="159" s="1"/>
  <c r="O16" i="1"/>
  <c r="O18" i="1"/>
  <c r="L20" i="1"/>
  <c r="O13" i="1"/>
  <c r="R17" i="1"/>
  <c r="U17" i="1"/>
  <c r="L12" i="1"/>
  <c r="O19" i="1"/>
  <c r="F23" i="1"/>
  <c r="C6" i="159" s="1"/>
  <c r="C8" i="159" s="1"/>
  <c r="C10" i="159" s="1"/>
  <c r="D94" i="4"/>
  <c r="E94" i="4" s="1"/>
  <c r="I19" i="1"/>
  <c r="I20" i="1"/>
  <c r="L16" i="1"/>
  <c r="L13" i="1"/>
  <c r="D16" i="159"/>
  <c r="L18" i="1"/>
  <c r="I11" i="1"/>
  <c r="E16" i="159"/>
  <c r="L19" i="1"/>
  <c r="I14" i="1"/>
  <c r="I15" i="1"/>
  <c r="I16" i="159" l="1"/>
  <c r="AA13" i="4"/>
  <c r="R94" i="4"/>
  <c r="S94" i="4" s="1"/>
  <c r="W17" i="1"/>
  <c r="R19" i="1"/>
  <c r="U19" i="1"/>
  <c r="W19" i="1" s="1"/>
  <c r="O20" i="1"/>
  <c r="L21" i="1"/>
  <c r="O12" i="1"/>
  <c r="R18" i="1"/>
  <c r="U18" i="1"/>
  <c r="R13" i="1"/>
  <c r="U13" i="1"/>
  <c r="O15" i="1"/>
  <c r="R16" i="1"/>
  <c r="U16" i="1"/>
  <c r="O14" i="1"/>
  <c r="O11" i="1"/>
  <c r="D91" i="4"/>
  <c r="H94" i="4"/>
  <c r="I94" i="4" s="1"/>
  <c r="T94" i="4"/>
  <c r="U94" i="4" s="1"/>
  <c r="L94" i="4"/>
  <c r="M94" i="4" s="1"/>
  <c r="I23" i="1"/>
  <c r="D93" i="4"/>
  <c r="E93" i="4" s="1"/>
  <c r="L11" i="1"/>
  <c r="Z87" i="4"/>
  <c r="AA87" i="4" s="1"/>
  <c r="L15" i="1"/>
  <c r="L14" i="1"/>
  <c r="Z94" i="4" l="1"/>
  <c r="AA94" i="4" s="1"/>
  <c r="Y94" i="4"/>
  <c r="E91" i="4"/>
  <c r="W13" i="1"/>
  <c r="W18" i="1"/>
  <c r="W16" i="1"/>
  <c r="R12" i="1"/>
  <c r="U12" i="1"/>
  <c r="R15" i="1"/>
  <c r="U15" i="1"/>
  <c r="W15" i="1" s="1"/>
  <c r="O21" i="1"/>
  <c r="O23" i="1" s="1"/>
  <c r="R20" i="1"/>
  <c r="U20" i="1"/>
  <c r="R14" i="1"/>
  <c r="U14" i="1"/>
  <c r="W14" i="1" s="1"/>
  <c r="R11" i="1"/>
  <c r="U11" i="1"/>
  <c r="L23" i="1"/>
  <c r="E6" i="159" s="1"/>
  <c r="E8" i="159" s="1"/>
  <c r="E10" i="159" s="1"/>
  <c r="H93" i="4"/>
  <c r="I93" i="4" s="1"/>
  <c r="D6" i="159"/>
  <c r="D8" i="159" s="1"/>
  <c r="D10" i="159" s="1"/>
  <c r="H91" i="4"/>
  <c r="I91" i="4" s="1"/>
  <c r="P91" i="4" l="1"/>
  <c r="Q91" i="4" s="1"/>
  <c r="F6" i="159"/>
  <c r="F8" i="159" s="1"/>
  <c r="F10" i="159" s="1"/>
  <c r="P93" i="4"/>
  <c r="Q93" i="4" s="1"/>
  <c r="W12" i="1"/>
  <c r="W20" i="1"/>
  <c r="R21" i="1"/>
  <c r="R23" i="1" s="1"/>
  <c r="U21" i="1"/>
  <c r="W21" i="1" s="1"/>
  <c r="W11" i="1"/>
  <c r="L91" i="4"/>
  <c r="M91" i="4" s="1"/>
  <c r="L93" i="4"/>
  <c r="M93" i="4" s="1"/>
  <c r="G6" i="159" l="1"/>
  <c r="G8" i="159" s="1"/>
  <c r="G10" i="159" s="1"/>
  <c r="R93" i="4"/>
  <c r="S93" i="4" s="1"/>
  <c r="R91" i="4"/>
  <c r="S91" i="4" s="1"/>
  <c r="S96" i="4" s="1"/>
  <c r="G17" i="159" s="1"/>
  <c r="Q96" i="4"/>
  <c r="W23" i="1"/>
  <c r="U23" i="1"/>
  <c r="H6" i="159" s="1"/>
  <c r="T91" i="4"/>
  <c r="I96" i="4"/>
  <c r="D17" i="159" s="1"/>
  <c r="T93" i="4"/>
  <c r="E96" i="4"/>
  <c r="C17" i="159" s="1"/>
  <c r="U93" i="4" l="1"/>
  <c r="Z93" i="4" s="1"/>
  <c r="AA93" i="4" s="1"/>
  <c r="Y93" i="4"/>
  <c r="Y91" i="4"/>
  <c r="U91" i="4"/>
  <c r="I6" i="159"/>
  <c r="H8" i="159"/>
  <c r="Q98" i="4"/>
  <c r="F17" i="159"/>
  <c r="F18" i="159" s="1"/>
  <c r="F25" i="159" s="1"/>
  <c r="F26" i="159" s="1"/>
  <c r="F27" i="159" s="1"/>
  <c r="F31" i="159" s="1"/>
  <c r="I98" i="4"/>
  <c r="J6" i="159"/>
  <c r="X23" i="1"/>
  <c r="M96" i="4"/>
  <c r="E17" i="159" s="1"/>
  <c r="I8" i="159" l="1"/>
  <c r="H10" i="159"/>
  <c r="I10" i="159" s="1"/>
  <c r="Z23" i="4"/>
  <c r="S45" i="4"/>
  <c r="D15" i="159"/>
  <c r="D18" i="159" s="1"/>
  <c r="D25" i="159" s="1"/>
  <c r="D26" i="159" s="1"/>
  <c r="D27" i="159" s="1"/>
  <c r="D31" i="159" s="1"/>
  <c r="C15" i="159"/>
  <c r="C18" i="159" s="1"/>
  <c r="C25" i="159" s="1"/>
  <c r="C26" i="159" s="1"/>
  <c r="C27" i="159" s="1"/>
  <c r="C31" i="159" s="1"/>
  <c r="M98" i="4"/>
  <c r="J8" i="159"/>
  <c r="J10" i="159"/>
  <c r="E98" i="4"/>
  <c r="S98" i="4" l="1"/>
  <c r="G15" i="159"/>
  <c r="AA23" i="4"/>
  <c r="Z45" i="4"/>
  <c r="AA45" i="4" s="1"/>
  <c r="E15" i="159"/>
  <c r="E18" i="159" s="1"/>
  <c r="E25" i="159" s="1"/>
  <c r="E26" i="159" s="1"/>
  <c r="E27" i="159" s="1"/>
  <c r="E31" i="159" s="1"/>
  <c r="G18" i="159" l="1"/>
  <c r="G25" i="159" s="1"/>
  <c r="G26" i="159" s="1"/>
  <c r="G27" i="159" s="1"/>
  <c r="G31" i="159" s="1"/>
  <c r="I15" i="159"/>
  <c r="U96" i="4"/>
  <c r="Z91" i="4"/>
  <c r="AA91" i="4" s="1"/>
  <c r="U98" i="4" l="1"/>
  <c r="H17" i="159"/>
  <c r="Z96" i="4"/>
  <c r="Z98" i="4" s="1"/>
  <c r="AA98" i="4" s="1"/>
  <c r="I17" i="159" l="1"/>
  <c r="H18" i="159"/>
  <c r="AA96" i="4"/>
  <c r="H25" i="159" l="1"/>
  <c r="I18" i="159"/>
  <c r="K18" i="159" s="1"/>
  <c r="J18" i="159"/>
  <c r="Y100" i="4"/>
  <c r="H26" i="159" l="1"/>
  <c r="I25" i="159"/>
  <c r="J25" i="159" s="1"/>
  <c r="H27" i="159" l="1"/>
  <c r="H31" i="159" s="1"/>
  <c r="I26" i="159"/>
  <c r="J26" i="159" l="1"/>
  <c r="I27" i="159"/>
  <c r="J27" i="159" l="1"/>
  <c r="I31" i="159"/>
  <c r="J31" i="15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tc={906E7932-2A9D-449B-9587-C5C1E3A89FC6}</author>
  </authors>
  <commentList>
    <comment ref="A19" authorId="0" shapeId="0" xr:uid="{906E7932-2A9D-449B-9587-C5C1E3A89FC6}">
      <text>
        <t>[Threaded comment]
Your version of Excel allows you to read this threaded comment; however, any edits to it will get removed if the file is opened in a newer version of Excel. Learn more: https://go.microsoft.com/fwlink/?linkid=870924
Comment:
    Clearly list each known recipient</t>
      </text>
    </comment>
  </commentList>
</comments>
</file>

<file path=xl/sharedStrings.xml><?xml version="1.0" encoding="utf-8"?>
<sst xmlns="http://schemas.openxmlformats.org/spreadsheetml/2006/main" count="296" uniqueCount="134">
  <si>
    <t>Project Title</t>
  </si>
  <si>
    <t>Project #</t>
  </si>
  <si>
    <t>Cost Element</t>
  </si>
  <si>
    <t>% Rate</t>
  </si>
  <si>
    <t>July - September 2020</t>
  </si>
  <si>
    <t>October - December 2020</t>
  </si>
  <si>
    <t>January - March 2021</t>
  </si>
  <si>
    <t>April - June 2021</t>
  </si>
  <si>
    <t>July - September 2021</t>
  </si>
  <si>
    <t>October - December 2021</t>
  </si>
  <si>
    <t>Total</t>
  </si>
  <si>
    <t>Local Tech and Ops Mgmt Labor</t>
  </si>
  <si>
    <t>Total Fringe Benefits</t>
  </si>
  <si>
    <t>Total Overhead</t>
  </si>
  <si>
    <t>Total Travel, Transportation and Per Diem</t>
  </si>
  <si>
    <t>Total Ops ODCs</t>
  </si>
  <si>
    <t>Direct Technical Expenses</t>
  </si>
  <si>
    <t>Other Technical ODCs (Workshops, Events)</t>
  </si>
  <si>
    <t>Total Direct Technical Expenses</t>
  </si>
  <si>
    <t>SUBTOTAL PROGRAM COSTS (EXCLUDING GRANTS)</t>
  </si>
  <si>
    <t>General and Administrative Rate</t>
  </si>
  <si>
    <t>Total Program Costs (Excluding Grants)</t>
  </si>
  <si>
    <t>Collaborator Subawards (Grants)</t>
  </si>
  <si>
    <t>Total Estimated Cost (Program &amp; Grants)</t>
  </si>
  <si>
    <t xml:space="preserve"> </t>
  </si>
  <si>
    <t>Salaries and Wages</t>
  </si>
  <si>
    <t>Labor Escalation</t>
  </si>
  <si>
    <t>TOTAL</t>
  </si>
  <si>
    <t>Daily Rate</t>
  </si>
  <si>
    <t>Rate</t>
  </si>
  <si>
    <t>LOE</t>
  </si>
  <si>
    <t>Cost</t>
  </si>
  <si>
    <t>FSN Grades 10 - 12</t>
  </si>
  <si>
    <t>Starting Rate</t>
  </si>
  <si>
    <t>Position #1</t>
  </si>
  <si>
    <t>Name #1</t>
  </si>
  <si>
    <t>Position #2</t>
  </si>
  <si>
    <t>Name #2</t>
  </si>
  <si>
    <t>Position #3</t>
  </si>
  <si>
    <t>Name #3</t>
  </si>
  <si>
    <t>Position #4</t>
  </si>
  <si>
    <t>Name #4</t>
  </si>
  <si>
    <t>Position #5</t>
  </si>
  <si>
    <t>Name #5</t>
  </si>
  <si>
    <t>Position #6</t>
  </si>
  <si>
    <t>Name #6</t>
  </si>
  <si>
    <t>Position #7</t>
  </si>
  <si>
    <t>Name #7</t>
  </si>
  <si>
    <t>Position #8</t>
  </si>
  <si>
    <t>Name #8</t>
  </si>
  <si>
    <t>Position #9</t>
  </si>
  <si>
    <t>Name #9</t>
  </si>
  <si>
    <t>Position #10</t>
  </si>
  <si>
    <t>Name #10</t>
  </si>
  <si>
    <t>Position #11</t>
  </si>
  <si>
    <t>Name #11</t>
  </si>
  <si>
    <t>TOTAL Tech and Ops Mgmt Labor</t>
  </si>
  <si>
    <t>Travel, Transportation and Per Diem</t>
  </si>
  <si>
    <t>Travel, Transportation and Per Diem - Direct Hires</t>
  </si>
  <si>
    <t># per qtr</t>
  </si>
  <si>
    <t>total #</t>
  </si>
  <si>
    <t>1. Travel Airfare - Staff and Consultants</t>
  </si>
  <si>
    <t>Qtrly Trips</t>
  </si>
  <si>
    <t>Operations Management Pool</t>
  </si>
  <si>
    <t>Technical Implementation Travel Pool</t>
  </si>
  <si>
    <t>Total International Travel Airfare</t>
  </si>
  <si>
    <t>2. Travel M&amp;IE and Lodging - Staff &amp; Consultants</t>
  </si>
  <si>
    <t>Avg Days Per Trip</t>
  </si>
  <si>
    <t>Blended Rate:</t>
  </si>
  <si>
    <t>Total Per Diem</t>
  </si>
  <si>
    <t>3. Miscellaneous Travel Expenses - Staff and Consultants</t>
  </si>
  <si>
    <t>per trip --&gt;</t>
  </si>
  <si>
    <t>Total Miscellaneous Travel Expenses</t>
  </si>
  <si>
    <t>TOTAL Travel, Transportation and Per Diem - Direct Hires</t>
  </si>
  <si>
    <t>Other Direct Costs (ODCs)</t>
  </si>
  <si>
    <t>ODC Escalation</t>
  </si>
  <si>
    <t>Other Direct Costs - Operations</t>
  </si>
  <si>
    <t>Name</t>
  </si>
  <si>
    <t>Unit/Base</t>
  </si>
  <si>
    <t>1. Office Operating Costs</t>
  </si>
  <si>
    <t>Main Office</t>
  </si>
  <si>
    <t>Office City Name</t>
  </si>
  <si>
    <t>Unit Price</t>
  </si>
  <si>
    <t>Rental Expenses</t>
  </si>
  <si>
    <t>Office Setup and Infrastructure</t>
  </si>
  <si>
    <t>Office Maintenance and Utilities</t>
  </si>
  <si>
    <t>Security</t>
  </si>
  <si>
    <t>Internet, Landline, and Mobile Phones</t>
  </si>
  <si>
    <t>Administrative Professional Services (Courier, Printing, Newspapers, Translations…)</t>
  </si>
  <si>
    <t>Bank Charges</t>
  </si>
  <si>
    <t>Office Supplies</t>
  </si>
  <si>
    <t>Office Equipment (Including IT Equipment)</t>
  </si>
  <si>
    <t>Vehicle and Generator Fuel</t>
  </si>
  <si>
    <t>Office/Property Insurance</t>
  </si>
  <si>
    <t>Additional Office #1</t>
  </si>
  <si>
    <t>Additional Office #2</t>
  </si>
  <si>
    <t>Total Program Support Costs</t>
  </si>
  <si>
    <t>2. Local Support Staff (FSN 1 - 9)</t>
  </si>
  <si>
    <t>Total Local Support Staff (FSN 1 - 9)</t>
  </si>
  <si>
    <t xml:space="preserve">3. Insurance and Social Charges </t>
  </si>
  <si>
    <t>Local Staff Social Costs (Pension, Social Security…)</t>
  </si>
  <si>
    <t>Local Staff Insurance Policies (Health, Workers Comp, etc.)</t>
  </si>
  <si>
    <t>DBA Insurance - LTTA FSN 10+</t>
  </si>
  <si>
    <t>DBA Insurance - LTTA CCN FSN 1 - 9</t>
  </si>
  <si>
    <t>Medical Exams and Innoculations (STTA + LTTA Pool)</t>
  </si>
  <si>
    <t>Total Insurance and Social Charges</t>
  </si>
  <si>
    <t>TOTAL Other Direct Costs - Operations</t>
  </si>
  <si>
    <t>Technical Activities</t>
  </si>
  <si>
    <t>Units/qtr</t>
  </si>
  <si>
    <t>Units</t>
  </si>
  <si>
    <t>1. Direct Technical Expenses</t>
  </si>
  <si>
    <t>Unit Cost</t>
  </si>
  <si>
    <t>Notes</t>
  </si>
  <si>
    <t>Independent Consultants (Pool)</t>
  </si>
  <si>
    <t>&lt;-- blended daily rate</t>
  </si>
  <si>
    <t>Workshop/Event Title #1</t>
  </si>
  <si>
    <t>&lt;-- includes participant meals/conferencing, workshop supplies, participant travel and per diem if applicable for a single workshop</t>
  </si>
  <si>
    <t>Workshop/Event Title #2</t>
  </si>
  <si>
    <t>Workshop/Event Title #3</t>
  </si>
  <si>
    <t>Workshop/Event Title #4</t>
  </si>
  <si>
    <t>Workshop/Event Title #5</t>
  </si>
  <si>
    <t>Workshop/Event Title #6</t>
  </si>
  <si>
    <t>2. Collaborator Subawards (Grants)</t>
  </si>
  <si>
    <t>Grant #1 - Field Survey XXX</t>
  </si>
  <si>
    <t>&lt;-- quarterly estimate</t>
  </si>
  <si>
    <t>Grant #2 - Field Survey XXX</t>
  </si>
  <si>
    <t>Grant #3 - Field Survey XXX</t>
  </si>
  <si>
    <t>Grant #1 - XXX Country SAKSS Node</t>
  </si>
  <si>
    <t>Grant #2 - XXX Country SAKSS Node</t>
  </si>
  <si>
    <t>Grant #3 - XXX Country SAKSS Node</t>
  </si>
  <si>
    <t>Grant to AUC/DREA</t>
  </si>
  <si>
    <t>Other Grant XXX</t>
  </si>
  <si>
    <t>Total Collaborator Subawards</t>
  </si>
  <si>
    <t>Total Technical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</si>
</sst>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."/>
    <numFmt numFmtId="167" formatCode="_-* #,##0.00\ [$€]_-;\-* #,##0.00\ [$€]_-;_-* &quot;-&quot;??\ [$€]_-;_-@_-"/>
    <numFmt numFmtId="168" formatCode="_(&quot;$&quot;* #,##0_);_(&quot;$&quot;* \(#,##0\);_(&quot;$&quot;* &quot;-&quot;??_);_(@_)"/>
    <numFmt numFmtId="169" formatCode="_-[$$-409]* #,##0.00_ ;_-[$$-409]* \-#,##0.00\ ;_-[$$-409]* &quot;-&quot;??_ ;_-@_ "/>
    <numFmt numFmtId="170" formatCode="_-* #,##0.00&quot;р.&quot;_-;\-* #,##0.00&quot;р.&quot;_-;_-* &quot;-&quot;??&quot;р.&quot;_-;_-@_-"/>
    <numFmt numFmtId="171" formatCode="m\o\n\th\ d\,\ yyyy"/>
    <numFmt numFmtId="172" formatCode="#.00"/>
    <numFmt numFmtId="173" formatCode="[$-409]mmmm\-yy;@"/>
  </numFmts>
  <fonts count="66" x14ac:knownFonts="1">
    <font>
      <sz val="10"/>
      <name val="Arial"/>
    </font>
    <font>
      <sz val="11"/>
      <color theme="1"/>
      <name val="Perpetua"/>
      <family val="2"/>
      <scheme val="minor"/>
    </font>
    <font>
      <sz val="11"/>
      <color theme="1"/>
      <name val="Perpetua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u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b/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0"/>
      <name val="MS Sans Serif"/>
      <family val="2"/>
    </font>
    <font>
      <sz val="10"/>
      <color indexed="9"/>
      <name val="MS Sans Serif"/>
      <family val="2"/>
    </font>
    <font>
      <u/>
      <sz val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theme="1"/>
      <name val="Perpetua"/>
      <family val="2"/>
      <scheme val="minor"/>
    </font>
    <font>
      <sz val="10"/>
      <color rgb="FFFF0000"/>
      <name val="Arial"/>
      <family val="2"/>
    </font>
    <font>
      <sz val="11"/>
      <color theme="1"/>
      <name val="Calibri"/>
      <family val="2"/>
    </font>
    <font>
      <b/>
      <sz val="9"/>
      <color rgb="FFFFFFFF"/>
      <name val="Arial"/>
      <family val="2"/>
    </font>
    <font>
      <b/>
      <sz val="9"/>
      <color rgb="FF000000"/>
      <name val="Arial"/>
      <family val="2"/>
    </font>
    <font>
      <b/>
      <sz val="11"/>
      <color rgb="FFFFFFFF"/>
      <name val="Arial"/>
      <family val="2"/>
    </font>
    <font>
      <sz val="10"/>
      <color theme="0"/>
      <name val="Arial"/>
      <family val="2"/>
    </font>
    <font>
      <b/>
      <sz val="11"/>
      <color rgb="FF000000"/>
      <name val="Arial"/>
      <family val="2"/>
    </font>
    <font>
      <b/>
      <sz val="15"/>
      <color indexed="42"/>
      <name val="Calibri"/>
      <family val="2"/>
    </font>
    <font>
      <b/>
      <sz val="13"/>
      <color indexed="42"/>
      <name val="Calibri"/>
      <family val="2"/>
    </font>
    <font>
      <b/>
      <sz val="11"/>
      <color theme="3"/>
      <name val="Perpetua"/>
      <family val="2"/>
      <scheme val="minor"/>
    </font>
    <font>
      <b/>
      <sz val="11"/>
      <color indexed="42"/>
      <name val="Calibri"/>
      <family val="2"/>
    </font>
    <font>
      <b/>
      <sz val="18"/>
      <color indexed="4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  <charset val="204"/>
    </font>
    <font>
      <sz val="1"/>
      <color indexed="8"/>
      <name val="Courier"/>
      <family val="3"/>
    </font>
    <font>
      <sz val="12"/>
      <name val="Times New Roman"/>
      <family val="1"/>
    </font>
    <font>
      <b/>
      <sz val="11"/>
      <color rgb="FF3F3F3F"/>
      <name val="Perpetua"/>
      <family val="2"/>
      <scheme val="minor"/>
    </font>
    <font>
      <u/>
      <sz val="10"/>
      <color theme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1"/>
      <color rgb="FFFFFFFF"/>
      <name val="Arial"/>
      <family val="2"/>
    </font>
    <font>
      <b/>
      <sz val="10"/>
      <color theme="0"/>
      <name val="Arial"/>
      <family val="2"/>
    </font>
    <font>
      <i/>
      <sz val="10"/>
      <color rgb="FFFF0000"/>
      <name val="Arial"/>
      <family val="2"/>
    </font>
    <font>
      <b/>
      <i/>
      <sz val="10"/>
      <color theme="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17760A"/>
        <bgColor indexed="64"/>
      </patternFill>
    </fill>
    <fill>
      <patternFill patternType="solid">
        <fgColor rgb="FFD1E6C8"/>
        <bgColor indexed="64"/>
      </patternFill>
    </fill>
    <fill>
      <patternFill patternType="solid">
        <fgColor rgb="FF6AA94E"/>
        <bgColor indexed="64"/>
      </patternFill>
    </fill>
    <fill>
      <patternFill patternType="solid">
        <fgColor indexed="14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F2F2F2"/>
      </patternFill>
    </fill>
    <fill>
      <patternFill patternType="solid">
        <fgColor rgb="FFFFCC99"/>
        <bgColor rgb="FF000000"/>
      </patternFill>
    </fill>
    <fill>
      <patternFill patternType="solid">
        <fgColor rgb="FFFFFF99"/>
        <bgColor rgb="FF000000"/>
      </patternFill>
    </fill>
    <fill>
      <patternFill patternType="gray0625">
        <fgColor rgb="FF000000"/>
        <bgColor rgb="FFFFFFCC"/>
      </patternFill>
    </fill>
    <fill>
      <patternFill patternType="solid">
        <fgColor theme="6"/>
        <bgColor indexed="64"/>
      </patternFill>
    </fill>
    <fill>
      <patternFill patternType="solid">
        <fgColor rgb="FF0080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2"/>
      </top>
      <bottom style="double">
        <color indexed="4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72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8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5" fontId="3" fillId="0" borderId="0" applyFill="0" applyBorder="0" applyAlignment="0" applyProtection="0">
      <alignment horizontal="right"/>
    </xf>
    <xf numFmtId="0" fontId="1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12" fillId="0" borderId="0" applyFont="0" applyFill="0" applyBorder="0" applyAlignment="0" applyProtection="0"/>
    <xf numFmtId="0" fontId="21" fillId="4" borderId="0" applyNumberFormat="0" applyBorder="0" applyAlignment="0" applyProtection="0"/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166" fontId="23" fillId="0" borderId="0">
      <protection locked="0"/>
    </xf>
    <xf numFmtId="166" fontId="23" fillId="0" borderId="0">
      <protection locked="0"/>
    </xf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9" fontId="38" fillId="0" borderId="0"/>
    <xf numFmtId="0" fontId="3" fillId="0" borderId="0" applyNumberFormat="0"/>
    <xf numFmtId="0" fontId="3" fillId="23" borderId="5" applyNumberFormat="0" applyFont="0" applyAlignment="0" applyProtection="0"/>
    <xf numFmtId="0" fontId="6" fillId="0" borderId="0"/>
    <xf numFmtId="0" fontId="27" fillId="20" borderId="6" applyNumberFormat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11" fillId="0" borderId="0"/>
    <xf numFmtId="0" fontId="28" fillId="0" borderId="0" applyNumberFormat="0" applyFill="0" applyBorder="0" applyAlignment="0" applyProtection="0"/>
    <xf numFmtId="0" fontId="12" fillId="0" borderId="7" applyNumberFormat="0" applyFont="0" applyBorder="0" applyAlignment="0" applyProtection="0"/>
    <xf numFmtId="0" fontId="6" fillId="0" borderId="0"/>
    <xf numFmtId="0" fontId="29" fillId="0" borderId="0" applyNumberForma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30" borderId="1" applyNumberFormat="0" applyAlignment="0" applyProtection="0"/>
    <xf numFmtId="0" fontId="18" fillId="30" borderId="1" applyNumberFormat="0" applyAlignment="0" applyProtection="0"/>
    <xf numFmtId="0" fontId="18" fillId="30" borderId="1" applyNumberFormat="0" applyAlignment="0" applyProtection="0"/>
    <xf numFmtId="0" fontId="18" fillId="30" borderId="1" applyNumberFormat="0" applyAlignment="0" applyProtection="0"/>
    <xf numFmtId="0" fontId="18" fillId="30" borderId="1" applyNumberFormat="0" applyAlignment="0" applyProtection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3" fillId="0" borderId="0" applyFill="0" applyBorder="0" applyAlignment="0" applyProtection="0">
      <alignment horizontal="right"/>
    </xf>
    <xf numFmtId="167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8" fillId="0" borderId="26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5" applyNumberFormat="0" applyFont="0" applyAlignment="0" applyProtection="0"/>
    <xf numFmtId="0" fontId="3" fillId="23" borderId="5" applyNumberFormat="0" applyFont="0" applyAlignment="0" applyProtection="0"/>
    <xf numFmtId="0" fontId="3" fillId="23" borderId="5" applyNumberFormat="0" applyFont="0" applyAlignment="0" applyProtection="0"/>
    <xf numFmtId="0" fontId="3" fillId="23" borderId="5" applyNumberFormat="0" applyFont="0" applyAlignment="0" applyProtection="0"/>
    <xf numFmtId="0" fontId="3" fillId="23" borderId="5" applyNumberFormat="0" applyFont="0" applyAlignment="0" applyProtection="0"/>
    <xf numFmtId="0" fontId="3" fillId="23" borderId="5" applyNumberFormat="0" applyFont="0" applyAlignment="0" applyProtection="0"/>
    <xf numFmtId="0" fontId="3" fillId="23" borderId="5" applyNumberFormat="0" applyFont="0" applyAlignment="0" applyProtection="0"/>
    <xf numFmtId="0" fontId="3" fillId="23" borderId="5" applyNumberFormat="0" applyFont="0" applyAlignment="0" applyProtection="0"/>
    <xf numFmtId="0" fontId="3" fillId="23" borderId="5" applyNumberFormat="0" applyFont="0" applyAlignment="0" applyProtection="0"/>
    <xf numFmtId="0" fontId="3" fillId="23" borderId="5" applyNumberFormat="0" applyFont="0" applyAlignment="0" applyProtection="0"/>
    <xf numFmtId="0" fontId="3" fillId="23" borderId="5" applyNumberFormat="0" applyFont="0" applyAlignment="0" applyProtection="0"/>
    <xf numFmtId="0" fontId="3" fillId="23" borderId="5" applyNumberFormat="0" applyFont="0" applyAlignment="0" applyProtection="0"/>
    <xf numFmtId="0" fontId="3" fillId="23" borderId="5" applyNumberFormat="0" applyFont="0" applyAlignment="0" applyProtection="0"/>
    <xf numFmtId="0" fontId="3" fillId="23" borderId="5" applyNumberFormat="0" applyFont="0" applyAlignment="0" applyProtection="0"/>
    <xf numFmtId="0" fontId="27" fillId="30" borderId="6" applyNumberFormat="0" applyAlignment="0" applyProtection="0"/>
    <xf numFmtId="0" fontId="27" fillId="30" borderId="6" applyNumberFormat="0" applyAlignment="0" applyProtection="0"/>
    <xf numFmtId="0" fontId="27" fillId="30" borderId="6" applyNumberFormat="0" applyAlignment="0" applyProtection="0"/>
    <xf numFmtId="0" fontId="27" fillId="30" borderId="6" applyNumberFormat="0" applyAlignment="0" applyProtection="0"/>
    <xf numFmtId="0" fontId="27" fillId="30" borderId="6" applyNumberFormat="0" applyAlignment="0" applyProtection="0"/>
    <xf numFmtId="0" fontId="27" fillId="30" borderId="6" applyNumberFormat="0" applyAlignment="0" applyProtection="0"/>
    <xf numFmtId="0" fontId="27" fillId="30" borderId="6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2" fillId="0" borderId="0"/>
    <xf numFmtId="0" fontId="52" fillId="0" borderId="0"/>
    <xf numFmtId="43" fontId="3" fillId="0" borderId="0" applyFont="0" applyFill="0" applyBorder="0" applyAlignment="0" applyProtection="0"/>
    <xf numFmtId="0" fontId="2" fillId="0" borderId="0"/>
    <xf numFmtId="3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53" fillId="0" borderId="0">
      <protection locked="0"/>
    </xf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172" fontId="53" fillId="0" borderId="0">
      <protection locked="0"/>
    </xf>
    <xf numFmtId="166" fontId="23" fillId="0" borderId="0">
      <protection locked="0"/>
    </xf>
    <xf numFmtId="166" fontId="23" fillId="0" borderId="0">
      <protection locked="0"/>
    </xf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1" fillId="0" borderId="0" applyNumberFormat="0" applyFont="0" applyFill="0" applyBorder="0" applyAlignment="0" applyProtection="0">
      <alignment horizontal="left"/>
    </xf>
    <xf numFmtId="39" fontId="3" fillId="0" borderId="0"/>
    <xf numFmtId="0" fontId="55" fillId="31" borderId="29" applyNumberFormat="0" applyAlignment="0" applyProtection="0"/>
    <xf numFmtId="44" fontId="15" fillId="0" borderId="0" applyFont="0" applyFill="0" applyBorder="0" applyAlignment="0" applyProtection="0"/>
    <xf numFmtId="0" fontId="15" fillId="32" borderId="0" applyNumberFormat="0" applyFont="0" applyBorder="0" applyAlignment="0" applyProtection="0"/>
    <xf numFmtId="0" fontId="15" fillId="32" borderId="0" applyNumberFormat="0" applyFon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33" borderId="0" applyNumberFormat="0" applyFont="0" applyBorder="0" applyAlignment="0" applyProtection="0"/>
    <xf numFmtId="0" fontId="15" fillId="33" borderId="0" applyNumberFormat="0" applyFont="0" applyBorder="0" applyAlignment="0" applyProtection="0"/>
    <xf numFmtId="0" fontId="15" fillId="34" borderId="0" applyNumberFormat="0" applyFont="0" applyBorder="0" applyAlignment="0" applyProtection="0"/>
    <xf numFmtId="0" fontId="15" fillId="34" borderId="0" applyNumberFormat="0" applyFont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3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39" fontId="3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</cellStyleXfs>
  <cellXfs count="231">
    <xf numFmtId="0" fontId="0" fillId="0" borderId="0" xfId="0"/>
    <xf numFmtId="0" fontId="4" fillId="0" borderId="0" xfId="0" applyFont="1"/>
    <xf numFmtId="0" fontId="6" fillId="0" borderId="0" xfId="0" applyFont="1"/>
    <xf numFmtId="164" fontId="4" fillId="0" borderId="0" xfId="0" applyNumberFormat="1" applyFont="1"/>
    <xf numFmtId="0" fontId="6" fillId="0" borderId="0" xfId="0" applyFont="1" applyAlignment="1">
      <alignment horizontal="center"/>
    </xf>
    <xf numFmtId="164" fontId="6" fillId="0" borderId="0" xfId="0" applyNumberFormat="1" applyFont="1"/>
    <xf numFmtId="0" fontId="4" fillId="0" borderId="0" xfId="0" applyFont="1" applyAlignment="1">
      <alignment horizontal="right"/>
    </xf>
    <xf numFmtId="0" fontId="10" fillId="0" borderId="0" xfId="0" applyFont="1"/>
    <xf numFmtId="4" fontId="10" fillId="0" borderId="0" xfId="0" applyNumberFormat="1" applyFont="1"/>
    <xf numFmtId="164" fontId="4" fillId="0" borderId="9" xfId="0" applyNumberFormat="1" applyFont="1" applyBorder="1"/>
    <xf numFmtId="164" fontId="10" fillId="0" borderId="0" xfId="0" applyNumberFormat="1" applyFont="1"/>
    <xf numFmtId="0" fontId="8" fillId="0" borderId="0" xfId="0" applyFont="1"/>
    <xf numFmtId="0" fontId="10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1" fillId="0" borderId="0" xfId="0" applyFont="1"/>
    <xf numFmtId="1" fontId="31" fillId="0" borderId="0" xfId="0" applyNumberFormat="1" applyFont="1"/>
    <xf numFmtId="0" fontId="31" fillId="0" borderId="9" xfId="0" applyFont="1" applyBorder="1"/>
    <xf numFmtId="0" fontId="31" fillId="0" borderId="9" xfId="0" applyFont="1" applyBorder="1" applyAlignment="1">
      <alignment horizontal="right"/>
    </xf>
    <xf numFmtId="0" fontId="32" fillId="0" borderId="0" xfId="0" applyFont="1"/>
    <xf numFmtId="0" fontId="5" fillId="0" borderId="0" xfId="0" applyFont="1"/>
    <xf numFmtId="0" fontId="35" fillId="0" borderId="0" xfId="0" applyFont="1"/>
    <xf numFmtId="0" fontId="35" fillId="0" borderId="0" xfId="0" applyFont="1" applyAlignment="1">
      <alignment horizontal="center"/>
    </xf>
    <xf numFmtId="0" fontId="39" fillId="0" borderId="0" xfId="0" applyFont="1"/>
    <xf numFmtId="0" fontId="31" fillId="0" borderId="0" xfId="0" applyFont="1" applyAlignment="1">
      <alignment horizontal="right"/>
    </xf>
    <xf numFmtId="164" fontId="39" fillId="0" borderId="0" xfId="0" applyNumberFormat="1" applyFont="1" applyAlignment="1">
      <alignment horizontal="center"/>
    </xf>
    <xf numFmtId="3" fontId="33" fillId="0" borderId="0" xfId="0" applyNumberFormat="1" applyFont="1"/>
    <xf numFmtId="41" fontId="32" fillId="0" borderId="0" xfId="0" applyNumberFormat="1" applyFont="1" applyAlignment="1">
      <alignment horizontal="right"/>
    </xf>
    <xf numFmtId="41" fontId="32" fillId="0" borderId="0" xfId="0" applyNumberFormat="1" applyFont="1"/>
    <xf numFmtId="0" fontId="5" fillId="0" borderId="10" xfId="0" applyFont="1" applyBorder="1"/>
    <xf numFmtId="0" fontId="4" fillId="0" borderId="10" xfId="0" applyFont="1" applyBorder="1"/>
    <xf numFmtId="168" fontId="41" fillId="25" borderId="22" xfId="35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8" fontId="42" fillId="26" borderId="22" xfId="35" applyNumberFormat="1" applyFont="1" applyFill="1" applyBorder="1" applyAlignment="1">
      <alignment vertical="center"/>
    </xf>
    <xf numFmtId="168" fontId="42" fillId="26" borderId="8" xfId="35" applyNumberFormat="1" applyFont="1" applyFill="1" applyBorder="1" applyAlignment="1">
      <alignment vertical="center"/>
    </xf>
    <xf numFmtId="168" fontId="42" fillId="26" borderId="13" xfId="35" applyNumberFormat="1" applyFont="1" applyFill="1" applyBorder="1" applyAlignment="1">
      <alignment vertical="center"/>
    </xf>
    <xf numFmtId="168" fontId="6" fillId="0" borderId="0" xfId="35" applyNumberFormat="1" applyFont="1" applyAlignment="1">
      <alignment vertical="center"/>
    </xf>
    <xf numFmtId="0" fontId="41" fillId="25" borderId="20" xfId="0" applyFont="1" applyFill="1" applyBorder="1" applyAlignment="1">
      <alignment horizontal="center" vertical="center"/>
    </xf>
    <xf numFmtId="0" fontId="41" fillId="25" borderId="21" xfId="0" applyFont="1" applyFill="1" applyBorder="1" applyAlignment="1">
      <alignment horizontal="center" vertical="center"/>
    </xf>
    <xf numFmtId="0" fontId="41" fillId="25" borderId="19" xfId="0" applyFont="1" applyFill="1" applyBorder="1" applyAlignment="1">
      <alignment horizontal="center" vertical="center"/>
    </xf>
    <xf numFmtId="0" fontId="36" fillId="0" borderId="0" xfId="0" applyFont="1"/>
    <xf numFmtId="0" fontId="43" fillId="25" borderId="8" xfId="0" applyFont="1" applyFill="1" applyBorder="1" applyAlignment="1">
      <alignment horizontal="center" vertical="center"/>
    </xf>
    <xf numFmtId="168" fontId="41" fillId="25" borderId="8" xfId="35" applyNumberFormat="1" applyFont="1" applyFill="1" applyBorder="1" applyAlignment="1">
      <alignment horizontal="left" vertical="center"/>
    </xf>
    <xf numFmtId="168" fontId="41" fillId="25" borderId="13" xfId="35" applyNumberFormat="1" applyFont="1" applyFill="1" applyBorder="1" applyAlignment="1">
      <alignment horizontal="left" vertical="center"/>
    </xf>
    <xf numFmtId="0" fontId="43" fillId="25" borderId="22" xfId="0" applyFont="1" applyFill="1" applyBorder="1" applyAlignment="1">
      <alignment horizontal="center" vertical="center"/>
    </xf>
    <xf numFmtId="0" fontId="43" fillId="25" borderId="13" xfId="0" applyFont="1" applyFill="1" applyBorder="1" applyAlignment="1">
      <alignment horizontal="center" vertical="center"/>
    </xf>
    <xf numFmtId="0" fontId="41" fillId="25" borderId="8" xfId="35" applyNumberFormat="1" applyFont="1" applyFill="1" applyBorder="1" applyAlignment="1">
      <alignment horizontal="center" vertical="center"/>
    </xf>
    <xf numFmtId="168" fontId="41" fillId="25" borderId="23" xfId="35" applyNumberFormat="1" applyFont="1" applyFill="1" applyBorder="1" applyAlignment="1">
      <alignment horizontal="center"/>
    </xf>
    <xf numFmtId="168" fontId="41" fillId="25" borderId="15" xfId="35" applyNumberFormat="1" applyFont="1" applyFill="1" applyBorder="1" applyAlignment="1">
      <alignment horizontal="center"/>
    </xf>
    <xf numFmtId="0" fontId="8" fillId="0" borderId="10" xfId="0" applyFont="1" applyBorder="1"/>
    <xf numFmtId="168" fontId="43" fillId="25" borderId="23" xfId="35" applyNumberFormat="1" applyFont="1" applyFill="1" applyBorder="1" applyAlignment="1">
      <alignment horizontal="center"/>
    </xf>
    <xf numFmtId="168" fontId="43" fillId="25" borderId="15" xfId="35" applyNumberFormat="1" applyFont="1" applyFill="1" applyBorder="1" applyAlignment="1">
      <alignment horizontal="center"/>
    </xf>
    <xf numFmtId="168" fontId="43" fillId="25" borderId="0" xfId="35" applyNumberFormat="1" applyFont="1" applyFill="1" applyBorder="1" applyAlignment="1">
      <alignment horizontal="center"/>
    </xf>
    <xf numFmtId="168" fontId="43" fillId="25" borderId="18" xfId="35" applyNumberFormat="1" applyFont="1" applyFill="1" applyBorder="1" applyAlignment="1">
      <alignment horizontal="center"/>
    </xf>
    <xf numFmtId="164" fontId="37" fillId="0" borderId="0" xfId="0" applyNumberFormat="1" applyFont="1"/>
    <xf numFmtId="168" fontId="43" fillId="25" borderId="22" xfId="35" applyNumberFormat="1" applyFont="1" applyFill="1" applyBorder="1" applyAlignment="1">
      <alignment horizontal="left" vertical="center"/>
    </xf>
    <xf numFmtId="168" fontId="43" fillId="25" borderId="8" xfId="35" applyNumberFormat="1" applyFont="1" applyFill="1" applyBorder="1" applyAlignment="1">
      <alignment horizontal="left" vertical="center"/>
    </xf>
    <xf numFmtId="168" fontId="43" fillId="25" borderId="13" xfId="35" applyNumberFormat="1" applyFont="1" applyFill="1" applyBorder="1" applyAlignment="1">
      <alignment horizontal="left" vertical="center"/>
    </xf>
    <xf numFmtId="0" fontId="30" fillId="0" borderId="10" xfId="0" applyFont="1" applyBorder="1"/>
    <xf numFmtId="0" fontId="35" fillId="0" borderId="10" xfId="0" applyFont="1" applyBorder="1"/>
    <xf numFmtId="168" fontId="43" fillId="25" borderId="11" xfId="35" applyNumberFormat="1" applyFont="1" applyFill="1" applyBorder="1" applyAlignment="1">
      <alignment horizontal="center"/>
    </xf>
    <xf numFmtId="168" fontId="43" fillId="25" borderId="10" xfId="35" applyNumberFormat="1" applyFont="1" applyFill="1" applyBorder="1" applyAlignment="1">
      <alignment horizontal="center"/>
    </xf>
    <xf numFmtId="168" fontId="44" fillId="0" borderId="0" xfId="35" applyNumberFormat="1" applyFont="1" applyAlignment="1">
      <alignment vertical="center"/>
    </xf>
    <xf numFmtId="168" fontId="44" fillId="0" borderId="0" xfId="35" applyNumberFormat="1" applyFont="1" applyBorder="1" applyAlignment="1">
      <alignment vertical="center"/>
    </xf>
    <xf numFmtId="0" fontId="42" fillId="27" borderId="8" xfId="35" applyNumberFormat="1" applyFont="1" applyFill="1" applyBorder="1" applyAlignment="1">
      <alignment horizontal="center" vertical="center"/>
    </xf>
    <xf numFmtId="0" fontId="42" fillId="27" borderId="22" xfId="35" applyNumberFormat="1" applyFont="1" applyFill="1" applyBorder="1" applyAlignment="1">
      <alignment horizontal="center" vertical="center"/>
    </xf>
    <xf numFmtId="168" fontId="42" fillId="27" borderId="22" xfId="35" applyNumberFormat="1" applyFont="1" applyFill="1" applyBorder="1" applyAlignment="1">
      <alignment vertical="center"/>
    </xf>
    <xf numFmtId="168" fontId="42" fillId="27" borderId="8" xfId="35" applyNumberFormat="1" applyFont="1" applyFill="1" applyBorder="1" applyAlignment="1">
      <alignment vertical="center"/>
    </xf>
    <xf numFmtId="168" fontId="42" fillId="27" borderId="13" xfId="35" applyNumberFormat="1" applyFont="1" applyFill="1" applyBorder="1" applyAlignment="1">
      <alignment vertical="center"/>
    </xf>
    <xf numFmtId="0" fontId="43" fillId="25" borderId="14" xfId="0" applyFont="1" applyFill="1" applyBorder="1" applyAlignment="1">
      <alignment horizontal="center" vertical="center"/>
    </xf>
    <xf numFmtId="168" fontId="41" fillId="25" borderId="17" xfId="35" applyNumberFormat="1" applyFont="1" applyFill="1" applyBorder="1" applyAlignment="1">
      <alignment horizontal="center"/>
    </xf>
    <xf numFmtId="168" fontId="41" fillId="25" borderId="12" xfId="35" applyNumberFormat="1" applyFont="1" applyFill="1" applyBorder="1" applyAlignment="1">
      <alignment horizontal="center"/>
    </xf>
    <xf numFmtId="168" fontId="41" fillId="25" borderId="10" xfId="35" applyNumberFormat="1" applyFont="1" applyFill="1" applyBorder="1" applyAlignment="1">
      <alignment horizontal="center"/>
    </xf>
    <xf numFmtId="168" fontId="41" fillId="25" borderId="9" xfId="35" applyNumberFormat="1" applyFont="1" applyFill="1" applyBorder="1" applyAlignment="1">
      <alignment horizontal="center"/>
    </xf>
    <xf numFmtId="168" fontId="41" fillId="25" borderId="23" xfId="35" applyNumberFormat="1" applyFont="1" applyFill="1" applyBorder="1" applyAlignment="1">
      <alignment horizontal="left" vertical="center"/>
    </xf>
    <xf numFmtId="168" fontId="41" fillId="25" borderId="15" xfId="35" applyNumberFormat="1" applyFont="1" applyFill="1" applyBorder="1" applyAlignment="1">
      <alignment horizontal="left" vertical="center"/>
    </xf>
    <xf numFmtId="0" fontId="31" fillId="0" borderId="10" xfId="0" applyFont="1" applyBorder="1"/>
    <xf numFmtId="3" fontId="32" fillId="0" borderId="10" xfId="0" applyNumberFormat="1" applyFont="1" applyBorder="1"/>
    <xf numFmtId="41" fontId="31" fillId="0" borderId="10" xfId="0" applyNumberFormat="1" applyFont="1" applyBorder="1"/>
    <xf numFmtId="1" fontId="31" fillId="0" borderId="10" xfId="0" applyNumberFormat="1" applyFont="1" applyBorder="1"/>
    <xf numFmtId="2" fontId="34" fillId="0" borderId="10" xfId="0" applyNumberFormat="1" applyFont="1" applyBorder="1"/>
    <xf numFmtId="0" fontId="34" fillId="0" borderId="10" xfId="0" applyFont="1" applyBorder="1"/>
    <xf numFmtId="41" fontId="32" fillId="0" borderId="9" xfId="0" applyNumberFormat="1" applyFont="1" applyBorder="1" applyAlignment="1">
      <alignment horizontal="right"/>
    </xf>
    <xf numFmtId="0" fontId="4" fillId="27" borderId="22" xfId="0" applyFont="1" applyFill="1" applyBorder="1"/>
    <xf numFmtId="164" fontId="4" fillId="27" borderId="13" xfId="0" applyNumberFormat="1" applyFont="1" applyFill="1" applyBorder="1"/>
    <xf numFmtId="168" fontId="45" fillId="27" borderId="22" xfId="35" applyNumberFormat="1" applyFont="1" applyFill="1" applyBorder="1" applyAlignment="1">
      <alignment vertical="center"/>
    </xf>
    <xf numFmtId="168" fontId="45" fillId="27" borderId="8" xfId="35" applyNumberFormat="1" applyFont="1" applyFill="1" applyBorder="1" applyAlignment="1">
      <alignment vertical="center"/>
    </xf>
    <xf numFmtId="0" fontId="45" fillId="27" borderId="8" xfId="35" applyNumberFormat="1" applyFont="1" applyFill="1" applyBorder="1" applyAlignment="1">
      <alignment horizontal="center" vertical="center"/>
    </xf>
    <xf numFmtId="168" fontId="45" fillId="27" borderId="13" xfId="35" applyNumberFormat="1" applyFont="1" applyFill="1" applyBorder="1" applyAlignment="1">
      <alignment vertical="center"/>
    </xf>
    <xf numFmtId="0" fontId="43" fillId="25" borderId="0" xfId="0" applyFont="1" applyFill="1" applyAlignment="1">
      <alignment horizontal="center" vertical="center"/>
    </xf>
    <xf numFmtId="0" fontId="39" fillId="0" borderId="0" xfId="0" applyFont="1" applyAlignment="1">
      <alignment horizontal="center"/>
    </xf>
    <xf numFmtId="168" fontId="39" fillId="0" borderId="0" xfId="0" applyNumberFormat="1" applyFont="1"/>
    <xf numFmtId="0" fontId="3" fillId="0" borderId="10" xfId="0" applyFont="1" applyBorder="1"/>
    <xf numFmtId="0" fontId="41" fillId="0" borderId="0" xfId="0" applyFont="1" applyAlignment="1">
      <alignment horizontal="left" vertical="center"/>
    </xf>
    <xf numFmtId="168" fontId="41" fillId="0" borderId="0" xfId="35" applyNumberFormat="1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right"/>
    </xf>
    <xf numFmtId="9" fontId="42" fillId="24" borderId="8" xfId="66" applyFont="1" applyFill="1" applyBorder="1" applyAlignment="1">
      <alignment vertical="center"/>
    </xf>
    <xf numFmtId="0" fontId="3" fillId="24" borderId="0" xfId="0" applyFont="1" applyFill="1"/>
    <xf numFmtId="164" fontId="3" fillId="24" borderId="0" xfId="0" applyNumberFormat="1" applyFont="1" applyFill="1"/>
    <xf numFmtId="168" fontId="41" fillId="25" borderId="11" xfId="35" applyNumberFormat="1" applyFont="1" applyFill="1" applyBorder="1" applyAlignment="1">
      <alignment horizontal="center"/>
    </xf>
    <xf numFmtId="168" fontId="41" fillId="25" borderId="0" xfId="35" applyNumberFormat="1" applyFont="1" applyFill="1" applyBorder="1" applyAlignment="1">
      <alignment horizontal="center"/>
    </xf>
    <xf numFmtId="168" fontId="41" fillId="25" borderId="14" xfId="35" applyNumberFormat="1" applyFont="1" applyFill="1" applyBorder="1" applyAlignment="1">
      <alignment horizontal="left" vertical="center"/>
    </xf>
    <xf numFmtId="0" fontId="0" fillId="0" borderId="10" xfId="0" applyBorder="1"/>
    <xf numFmtId="0" fontId="0" fillId="0" borderId="9" xfId="0" applyBorder="1"/>
    <xf numFmtId="164" fontId="9" fillId="0" borderId="9" xfId="0" applyNumberFormat="1" applyFont="1" applyBorder="1"/>
    <xf numFmtId="0" fontId="3" fillId="24" borderId="10" xfId="0" applyFont="1" applyFill="1" applyBorder="1" applyAlignment="1">
      <alignment wrapText="1"/>
    </xf>
    <xf numFmtId="168" fontId="43" fillId="25" borderId="0" xfId="35" applyNumberFormat="1" applyFont="1" applyFill="1" applyBorder="1" applyAlignment="1">
      <alignment vertical="center"/>
    </xf>
    <xf numFmtId="0" fontId="5" fillId="0" borderId="0" xfId="0" applyFont="1" applyAlignment="1">
      <alignment wrapText="1"/>
    </xf>
    <xf numFmtId="0" fontId="58" fillId="0" borderId="0" xfId="0" applyFont="1" applyAlignment="1">
      <alignment wrapText="1"/>
    </xf>
    <xf numFmtId="168" fontId="43" fillId="25" borderId="31" xfId="35" applyNumberFormat="1" applyFont="1" applyFill="1" applyBorder="1" applyAlignment="1">
      <alignment vertical="center"/>
    </xf>
    <xf numFmtId="0" fontId="0" fillId="0" borderId="32" xfId="0" applyBorder="1"/>
    <xf numFmtId="0" fontId="0" fillId="0" borderId="33" xfId="0" applyBorder="1"/>
    <xf numFmtId="0" fontId="5" fillId="0" borderId="32" xfId="0" applyFont="1" applyBorder="1"/>
    <xf numFmtId="44" fontId="0" fillId="0" borderId="0" xfId="35" applyFont="1" applyBorder="1"/>
    <xf numFmtId="44" fontId="0" fillId="0" borderId="0" xfId="0" applyNumberFormat="1"/>
    <xf numFmtId="44" fontId="0" fillId="0" borderId="33" xfId="0" applyNumberFormat="1" applyBorder="1"/>
    <xf numFmtId="0" fontId="3" fillId="0" borderId="32" xfId="0" applyFont="1" applyBorder="1"/>
    <xf numFmtId="0" fontId="3" fillId="0" borderId="33" xfId="0" applyFont="1" applyBorder="1"/>
    <xf numFmtId="44" fontId="0" fillId="0" borderId="9" xfId="0" applyNumberFormat="1" applyBorder="1"/>
    <xf numFmtId="0" fontId="3" fillId="0" borderId="9" xfId="0" applyFont="1" applyBorder="1"/>
    <xf numFmtId="0" fontId="4" fillId="35" borderId="22" xfId="0" applyFont="1" applyFill="1" applyBorder="1"/>
    <xf numFmtId="0" fontId="4" fillId="35" borderId="8" xfId="0" applyFont="1" applyFill="1" applyBorder="1"/>
    <xf numFmtId="0" fontId="4" fillId="35" borderId="34" xfId="0" applyFont="1" applyFill="1" applyBorder="1"/>
    <xf numFmtId="0" fontId="4" fillId="35" borderId="35" xfId="0" applyFont="1" applyFill="1" applyBorder="1"/>
    <xf numFmtId="0" fontId="4" fillId="35" borderId="36" xfId="0" applyFont="1" applyFill="1" applyBorder="1"/>
    <xf numFmtId="0" fontId="60" fillId="36" borderId="37" xfId="0" applyFont="1" applyFill="1" applyBorder="1"/>
    <xf numFmtId="0" fontId="60" fillId="36" borderId="21" xfId="0" applyFont="1" applyFill="1" applyBorder="1"/>
    <xf numFmtId="44" fontId="60" fillId="36" borderId="21" xfId="35" applyFont="1" applyFill="1" applyBorder="1"/>
    <xf numFmtId="44" fontId="60" fillId="36" borderId="38" xfId="35" applyFont="1" applyFill="1" applyBorder="1"/>
    <xf numFmtId="0" fontId="4" fillId="35" borderId="39" xfId="0" applyFont="1" applyFill="1" applyBorder="1"/>
    <xf numFmtId="44" fontId="4" fillId="35" borderId="13" xfId="0" applyNumberFormat="1" applyFont="1" applyFill="1" applyBorder="1"/>
    <xf numFmtId="44" fontId="61" fillId="0" borderId="0" xfId="0" applyNumberFormat="1" applyFont="1"/>
    <xf numFmtId="44" fontId="4" fillId="35" borderId="40" xfId="0" applyNumberFormat="1" applyFont="1" applyFill="1" applyBorder="1"/>
    <xf numFmtId="44" fontId="0" fillId="24" borderId="0" xfId="35" applyFont="1" applyFill="1" applyBorder="1"/>
    <xf numFmtId="0" fontId="0" fillId="24" borderId="10" xfId="0" applyFill="1" applyBorder="1"/>
    <xf numFmtId="168" fontId="60" fillId="27" borderId="22" xfId="35" applyNumberFormat="1" applyFont="1" applyFill="1" applyBorder="1" applyAlignment="1">
      <alignment vertical="center"/>
    </xf>
    <xf numFmtId="168" fontId="60" fillId="27" borderId="8" xfId="35" applyNumberFormat="1" applyFont="1" applyFill="1" applyBorder="1" applyAlignment="1">
      <alignment vertical="center"/>
    </xf>
    <xf numFmtId="168" fontId="60" fillId="27" borderId="13" xfId="35" applyNumberFormat="1" applyFont="1" applyFill="1" applyBorder="1" applyAlignment="1">
      <alignment vertical="center"/>
    </xf>
    <xf numFmtId="0" fontId="43" fillId="25" borderId="22" xfId="0" applyFont="1" applyFill="1" applyBorder="1" applyAlignment="1">
      <alignment horizontal="left" vertical="center"/>
    </xf>
    <xf numFmtId="0" fontId="43" fillId="25" borderId="8" xfId="0" applyFont="1" applyFill="1" applyBorder="1" applyAlignment="1">
      <alignment horizontal="left" vertical="center"/>
    </xf>
    <xf numFmtId="168" fontId="59" fillId="25" borderId="31" xfId="35" applyNumberFormat="1" applyFont="1" applyFill="1" applyBorder="1" applyAlignment="1">
      <alignment vertical="center" wrapText="1"/>
    </xf>
    <xf numFmtId="168" fontId="59" fillId="25" borderId="0" xfId="35" applyNumberFormat="1" applyFont="1" applyFill="1" applyBorder="1" applyAlignment="1">
      <alignment vertical="center" wrapText="1"/>
    </xf>
    <xf numFmtId="0" fontId="5" fillId="35" borderId="8" xfId="0" applyFont="1" applyFill="1" applyBorder="1" applyAlignment="1">
      <alignment wrapText="1"/>
    </xf>
    <xf numFmtId="0" fontId="5" fillId="35" borderId="35" xfId="0" applyFont="1" applyFill="1" applyBorder="1" applyAlignment="1">
      <alignment wrapText="1"/>
    </xf>
    <xf numFmtId="0" fontId="62" fillId="36" borderId="21" xfId="0" applyFont="1" applyFill="1" applyBorder="1" applyAlignment="1">
      <alignment wrapText="1"/>
    </xf>
    <xf numFmtId="0" fontId="3" fillId="0" borderId="10" xfId="62" applyBorder="1" applyAlignment="1">
      <alignment vertical="center"/>
    </xf>
    <xf numFmtId="0" fontId="3" fillId="24" borderId="32" xfId="0" applyFont="1" applyFill="1" applyBorder="1"/>
    <xf numFmtId="0" fontId="0" fillId="24" borderId="32" xfId="0" applyFill="1" applyBorder="1"/>
    <xf numFmtId="0" fontId="63" fillId="0" borderId="10" xfId="0" applyFont="1" applyBorder="1"/>
    <xf numFmtId="9" fontId="63" fillId="24" borderId="0" xfId="0" applyNumberFormat="1" applyFont="1" applyFill="1"/>
    <xf numFmtId="164" fontId="7" fillId="0" borderId="14" xfId="0" applyNumberFormat="1" applyFont="1" applyBorder="1"/>
    <xf numFmtId="164" fontId="7" fillId="0" borderId="9" xfId="0" applyNumberFormat="1" applyFont="1" applyBorder="1"/>
    <xf numFmtId="164" fontId="7" fillId="0" borderId="0" xfId="0" applyNumberFormat="1" applyFont="1"/>
    <xf numFmtId="6" fontId="7" fillId="0" borderId="0" xfId="0" applyNumberFormat="1" applyFont="1"/>
    <xf numFmtId="0" fontId="7" fillId="0" borderId="0" xfId="0" applyFont="1"/>
    <xf numFmtId="0" fontId="4" fillId="24" borderId="0" xfId="0" applyFont="1" applyFill="1"/>
    <xf numFmtId="44" fontId="10" fillId="0" borderId="0" xfId="35" applyFont="1"/>
    <xf numFmtId="44" fontId="39" fillId="0" borderId="0" xfId="35" applyFont="1"/>
    <xf numFmtId="44" fontId="10" fillId="0" borderId="0" xfId="35" applyFont="1" applyAlignment="1">
      <alignment vertical="center"/>
    </xf>
    <xf numFmtId="44" fontId="39" fillId="0" borderId="0" xfId="35" applyFont="1" applyAlignment="1">
      <alignment vertical="center"/>
    </xf>
    <xf numFmtId="44" fontId="44" fillId="0" borderId="0" xfId="35" applyFont="1" applyAlignment="1">
      <alignment vertical="center"/>
    </xf>
    <xf numFmtId="44" fontId="64" fillId="0" borderId="0" xfId="35" applyFont="1"/>
    <xf numFmtId="44" fontId="65" fillId="0" borderId="0" xfId="35" applyFont="1"/>
    <xf numFmtId="44" fontId="0" fillId="0" borderId="0" xfId="35" applyFont="1"/>
    <xf numFmtId="44" fontId="10" fillId="0" borderId="0" xfId="35" applyFont="1" applyFill="1"/>
    <xf numFmtId="44" fontId="39" fillId="0" borderId="0" xfId="35" applyFont="1" applyFill="1"/>
    <xf numFmtId="0" fontId="3" fillId="24" borderId="10" xfId="0" applyFont="1" applyFill="1" applyBorder="1"/>
    <xf numFmtId="168" fontId="41" fillId="25" borderId="14" xfId="35" applyNumberFormat="1" applyFont="1" applyFill="1" applyBorder="1" applyAlignment="1">
      <alignment horizontal="center"/>
    </xf>
    <xf numFmtId="168" fontId="43" fillId="25" borderId="16" xfId="35" applyNumberFormat="1" applyFont="1" applyFill="1" applyBorder="1" applyAlignment="1">
      <alignment horizontal="center"/>
    </xf>
    <xf numFmtId="164" fontId="3" fillId="0" borderId="0" xfId="0" applyNumberFormat="1" applyFont="1"/>
    <xf numFmtId="168" fontId="3" fillId="0" borderId="0" xfId="35" applyNumberFormat="1" applyFont="1" applyBorder="1" applyAlignment="1">
      <alignment vertical="center"/>
    </xf>
    <xf numFmtId="6" fontId="3" fillId="0" borderId="0" xfId="0" applyNumberFormat="1" applyFont="1"/>
    <xf numFmtId="10" fontId="3" fillId="0" borderId="0" xfId="0" applyNumberFormat="1" applyFont="1"/>
    <xf numFmtId="164" fontId="3" fillId="0" borderId="9" xfId="0" applyNumberFormat="1" applyFont="1" applyBorder="1"/>
    <xf numFmtId="4" fontId="3" fillId="0" borderId="0" xfId="0" applyNumberFormat="1" applyFont="1"/>
    <xf numFmtId="9" fontId="3" fillId="0" borderId="0" xfId="0" applyNumberFormat="1" applyFont="1"/>
    <xf numFmtId="44" fontId="3" fillId="0" borderId="0" xfId="35" applyFont="1"/>
    <xf numFmtId="0" fontId="3" fillId="0" borderId="0" xfId="0" applyFont="1" applyAlignment="1">
      <alignment horizontal="center"/>
    </xf>
    <xf numFmtId="43" fontId="3" fillId="0" borderId="0" xfId="28" applyFont="1" applyFill="1"/>
    <xf numFmtId="0" fontId="3" fillId="0" borderId="10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165" fontId="3" fillId="24" borderId="0" xfId="0" applyNumberFormat="1" applyFont="1" applyFill="1"/>
    <xf numFmtId="165" fontId="3" fillId="0" borderId="10" xfId="0" applyNumberFormat="1" applyFont="1" applyBorder="1"/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165" fontId="3" fillId="0" borderId="0" xfId="0" applyNumberFormat="1" applyFont="1"/>
    <xf numFmtId="0" fontId="3" fillId="0" borderId="17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3" fontId="3" fillId="24" borderId="10" xfId="0" applyNumberFormat="1" applyFont="1" applyFill="1" applyBorder="1"/>
    <xf numFmtId="3" fontId="3" fillId="24" borderId="0" xfId="0" applyNumberFormat="1" applyFont="1" applyFill="1"/>
    <xf numFmtId="3" fontId="3" fillId="0" borderId="10" xfId="0" applyNumberFormat="1" applyFont="1" applyBorder="1"/>
    <xf numFmtId="0" fontId="3" fillId="27" borderId="8" xfId="0" applyFont="1" applyFill="1" applyBorder="1"/>
    <xf numFmtId="0" fontId="3" fillId="27" borderId="13" xfId="0" applyFont="1" applyFill="1" applyBorder="1"/>
    <xf numFmtId="0" fontId="3" fillId="27" borderId="22" xfId="0" applyFont="1" applyFill="1" applyBorder="1"/>
    <xf numFmtId="3" fontId="3" fillId="0" borderId="0" xfId="0" applyNumberFormat="1" applyFont="1"/>
    <xf numFmtId="0" fontId="3" fillId="0" borderId="0" xfId="0" applyFont="1" applyAlignment="1">
      <alignment horizontal="centerContinuous"/>
    </xf>
    <xf numFmtId="43" fontId="3" fillId="0" borderId="0" xfId="28" applyFont="1"/>
    <xf numFmtId="164" fontId="3" fillId="24" borderId="0" xfId="0" applyNumberFormat="1" applyFont="1" applyFill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27" borderId="8" xfId="0" applyNumberFormat="1" applyFont="1" applyFill="1" applyBorder="1"/>
    <xf numFmtId="10" fontId="3" fillId="24" borderId="0" xfId="0" applyNumberFormat="1" applyFont="1" applyFill="1"/>
    <xf numFmtId="164" fontId="3" fillId="0" borderId="10" xfId="0" applyNumberFormat="1" applyFont="1" applyBorder="1"/>
    <xf numFmtId="164" fontId="4" fillId="0" borderId="0" xfId="0" applyNumberFormat="1" applyFont="1" applyAlignment="1">
      <alignment horizontal="center" vertical="center"/>
    </xf>
    <xf numFmtId="0" fontId="43" fillId="25" borderId="22" xfId="0" applyFont="1" applyFill="1" applyBorder="1" applyAlignment="1">
      <alignment horizontal="center" vertical="center"/>
    </xf>
    <xf numFmtId="0" fontId="43" fillId="25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3" fillId="25" borderId="8" xfId="0" applyFont="1" applyFill="1" applyBorder="1" applyAlignment="1">
      <alignment horizontal="center" vertical="center"/>
    </xf>
    <xf numFmtId="0" fontId="43" fillId="25" borderId="10" xfId="0" applyFont="1" applyFill="1" applyBorder="1" applyAlignment="1">
      <alignment horizontal="center" vertical="center"/>
    </xf>
    <xf numFmtId="0" fontId="43" fillId="25" borderId="23" xfId="0" applyFont="1" applyFill="1" applyBorder="1" applyAlignment="1">
      <alignment horizontal="center" vertical="center"/>
    </xf>
    <xf numFmtId="0" fontId="43" fillId="25" borderId="0" xfId="0" applyFont="1" applyFill="1" applyAlignment="1">
      <alignment horizontal="center" vertical="center"/>
    </xf>
    <xf numFmtId="0" fontId="43" fillId="25" borderId="14" xfId="0" applyFont="1" applyFill="1" applyBorder="1" applyAlignment="1">
      <alignment horizontal="center" vertical="center"/>
    </xf>
    <xf numFmtId="168" fontId="41" fillId="25" borderId="22" xfId="35" applyNumberFormat="1" applyFont="1" applyFill="1" applyBorder="1" applyAlignment="1">
      <alignment horizontal="center"/>
    </xf>
    <xf numFmtId="168" fontId="41" fillId="25" borderId="13" xfId="35" applyNumberFormat="1" applyFont="1" applyFill="1" applyBorder="1" applyAlignment="1">
      <alignment horizontal="center"/>
    </xf>
    <xf numFmtId="168" fontId="41" fillId="25" borderId="17" xfId="35" applyNumberFormat="1" applyFont="1" applyFill="1" applyBorder="1" applyAlignment="1">
      <alignment vertical="center"/>
    </xf>
    <xf numFmtId="168" fontId="41" fillId="25" borderId="10" xfId="35" applyNumberFormat="1" applyFont="1" applyFill="1" applyBorder="1" applyAlignment="1">
      <alignment vertical="center"/>
    </xf>
    <xf numFmtId="168" fontId="41" fillId="25" borderId="11" xfId="35" applyNumberFormat="1" applyFont="1" applyFill="1" applyBorder="1" applyAlignment="1">
      <alignment horizontal="center" vertical="center"/>
    </xf>
    <xf numFmtId="168" fontId="41" fillId="25" borderId="0" xfId="35" applyNumberFormat="1" applyFont="1" applyFill="1" applyBorder="1" applyAlignment="1">
      <alignment horizontal="center" vertical="center"/>
    </xf>
    <xf numFmtId="168" fontId="41" fillId="25" borderId="8" xfId="35" applyNumberFormat="1" applyFont="1" applyFill="1" applyBorder="1" applyAlignment="1">
      <alignment horizontal="center"/>
    </xf>
    <xf numFmtId="168" fontId="43" fillId="25" borderId="22" xfId="35" applyNumberFormat="1" applyFont="1" applyFill="1" applyBorder="1" applyAlignment="1">
      <alignment horizontal="center"/>
    </xf>
    <xf numFmtId="168" fontId="43" fillId="25" borderId="13" xfId="35" applyNumberFormat="1" applyFont="1" applyFill="1" applyBorder="1" applyAlignment="1">
      <alignment horizontal="center"/>
    </xf>
    <xf numFmtId="168" fontId="43" fillId="25" borderId="17" xfId="35" applyNumberFormat="1" applyFont="1" applyFill="1" applyBorder="1" applyAlignment="1">
      <alignment vertical="center"/>
    </xf>
    <xf numFmtId="168" fontId="43" fillId="25" borderId="10" xfId="35" applyNumberFormat="1" applyFont="1" applyFill="1" applyBorder="1" applyAlignment="1">
      <alignment vertical="center"/>
    </xf>
    <xf numFmtId="168" fontId="43" fillId="25" borderId="11" xfId="35" applyNumberFormat="1" applyFont="1" applyFill="1" applyBorder="1" applyAlignment="1">
      <alignment horizontal="center" vertical="center"/>
    </xf>
    <xf numFmtId="168" fontId="43" fillId="25" borderId="12" xfId="35" applyNumberFormat="1" applyFont="1" applyFill="1" applyBorder="1" applyAlignment="1">
      <alignment horizontal="center" vertical="center"/>
    </xf>
    <xf numFmtId="168" fontId="43" fillId="25" borderId="0" xfId="35" applyNumberFormat="1" applyFont="1" applyFill="1" applyBorder="1" applyAlignment="1">
      <alignment horizontal="center" vertical="center"/>
    </xf>
    <xf numFmtId="168" fontId="43" fillId="25" borderId="9" xfId="35" applyNumberFormat="1" applyFont="1" applyFill="1" applyBorder="1" applyAlignment="1">
      <alignment horizontal="center" vertical="center"/>
    </xf>
    <xf numFmtId="168" fontId="43" fillId="25" borderId="16" xfId="35" applyNumberFormat="1" applyFont="1" applyFill="1" applyBorder="1" applyAlignment="1">
      <alignment horizontal="center"/>
    </xf>
    <xf numFmtId="168" fontId="43" fillId="25" borderId="30" xfId="35" applyNumberFormat="1" applyFont="1" applyFill="1" applyBorder="1" applyAlignment="1">
      <alignment vertical="center"/>
    </xf>
    <xf numFmtId="168" fontId="43" fillId="25" borderId="32" xfId="35" applyNumberFormat="1" applyFont="1" applyFill="1" applyBorder="1" applyAlignment="1">
      <alignment vertical="center"/>
    </xf>
  </cellXfs>
  <cellStyles count="472">
    <cellStyle name="20% - Accent1" xfId="1" builtinId="30" customBuiltin="1"/>
    <cellStyle name="20% - Accent1 2" xfId="79" xr:uid="{00000000-0005-0000-0000-000001000000}"/>
    <cellStyle name="20% - Accent1 3" xfId="80" xr:uid="{00000000-0005-0000-0000-000002000000}"/>
    <cellStyle name="20% - Accent1 4" xfId="81" xr:uid="{00000000-0005-0000-0000-000003000000}"/>
    <cellStyle name="20% - Accent1 5" xfId="82" xr:uid="{00000000-0005-0000-0000-000004000000}"/>
    <cellStyle name="20% - Accent1 6" xfId="83" xr:uid="{00000000-0005-0000-0000-000005000000}"/>
    <cellStyle name="20% - Accent1 7" xfId="84" xr:uid="{00000000-0005-0000-0000-000006000000}"/>
    <cellStyle name="20% - Accent1 8" xfId="85" xr:uid="{00000000-0005-0000-0000-000007000000}"/>
    <cellStyle name="20% - Accent2" xfId="2" builtinId="34" customBuiltin="1"/>
    <cellStyle name="20% - Accent2 2" xfId="86" xr:uid="{00000000-0005-0000-0000-000009000000}"/>
    <cellStyle name="20% - Accent2 3" xfId="87" xr:uid="{00000000-0005-0000-0000-00000A000000}"/>
    <cellStyle name="20% - Accent2 4" xfId="88" xr:uid="{00000000-0005-0000-0000-00000B000000}"/>
    <cellStyle name="20% - Accent2 5" xfId="89" xr:uid="{00000000-0005-0000-0000-00000C000000}"/>
    <cellStyle name="20% - Accent2 6" xfId="90" xr:uid="{00000000-0005-0000-0000-00000D000000}"/>
    <cellStyle name="20% - Accent2 7" xfId="91" xr:uid="{00000000-0005-0000-0000-00000E000000}"/>
    <cellStyle name="20% - Accent2 8" xfId="92" xr:uid="{00000000-0005-0000-0000-00000F000000}"/>
    <cellStyle name="20% - Accent3" xfId="3" builtinId="38" customBuiltin="1"/>
    <cellStyle name="20% - Accent3 2" xfId="93" xr:uid="{00000000-0005-0000-0000-000011000000}"/>
    <cellStyle name="20% - Accent3 3" xfId="94" xr:uid="{00000000-0005-0000-0000-000012000000}"/>
    <cellStyle name="20% - Accent3 4" xfId="95" xr:uid="{00000000-0005-0000-0000-000013000000}"/>
    <cellStyle name="20% - Accent3 5" xfId="96" xr:uid="{00000000-0005-0000-0000-000014000000}"/>
    <cellStyle name="20% - Accent3 6" xfId="97" xr:uid="{00000000-0005-0000-0000-000015000000}"/>
    <cellStyle name="20% - Accent3 7" xfId="98" xr:uid="{00000000-0005-0000-0000-000016000000}"/>
    <cellStyle name="20% - Accent3 8" xfId="99" xr:uid="{00000000-0005-0000-0000-000017000000}"/>
    <cellStyle name="20% - Accent4" xfId="4" builtinId="42" customBuiltin="1"/>
    <cellStyle name="20% - Accent4 2" xfId="100" xr:uid="{00000000-0005-0000-0000-000019000000}"/>
    <cellStyle name="20% - Accent4 3" xfId="101" xr:uid="{00000000-0005-0000-0000-00001A000000}"/>
    <cellStyle name="20% - Accent4 4" xfId="102" xr:uid="{00000000-0005-0000-0000-00001B000000}"/>
    <cellStyle name="20% - Accent4 5" xfId="103" xr:uid="{00000000-0005-0000-0000-00001C000000}"/>
    <cellStyle name="20% - Accent4 6" xfId="104" xr:uid="{00000000-0005-0000-0000-00001D000000}"/>
    <cellStyle name="20% - Accent4 7" xfId="105" xr:uid="{00000000-0005-0000-0000-00001E000000}"/>
    <cellStyle name="20% - Accent4 8" xfId="106" xr:uid="{00000000-0005-0000-0000-00001F000000}"/>
    <cellStyle name="20% - Accent5" xfId="5" builtinId="46" customBuiltin="1"/>
    <cellStyle name="20% - Accent5 2" xfId="107" xr:uid="{00000000-0005-0000-0000-000021000000}"/>
    <cellStyle name="20% - Accent5 3" xfId="108" xr:uid="{00000000-0005-0000-0000-000022000000}"/>
    <cellStyle name="20% - Accent5 4" xfId="109" xr:uid="{00000000-0005-0000-0000-000023000000}"/>
    <cellStyle name="20% - Accent5 5" xfId="110" xr:uid="{00000000-0005-0000-0000-000024000000}"/>
    <cellStyle name="20% - Accent5 6" xfId="111" xr:uid="{00000000-0005-0000-0000-000025000000}"/>
    <cellStyle name="20% - Accent5 7" xfId="112" xr:uid="{00000000-0005-0000-0000-000026000000}"/>
    <cellStyle name="20% - Accent5 8" xfId="113" xr:uid="{00000000-0005-0000-0000-000027000000}"/>
    <cellStyle name="20% - Accent6" xfId="6" builtinId="50" customBuiltin="1"/>
    <cellStyle name="20% - Accent6 2" xfId="114" xr:uid="{00000000-0005-0000-0000-000029000000}"/>
    <cellStyle name="20% - Accent6 3" xfId="115" xr:uid="{00000000-0005-0000-0000-00002A000000}"/>
    <cellStyle name="20% - Accent6 4" xfId="116" xr:uid="{00000000-0005-0000-0000-00002B000000}"/>
    <cellStyle name="20% - Accent6 5" xfId="117" xr:uid="{00000000-0005-0000-0000-00002C000000}"/>
    <cellStyle name="20% - Accent6 6" xfId="118" xr:uid="{00000000-0005-0000-0000-00002D000000}"/>
    <cellStyle name="20% - Accent6 7" xfId="119" xr:uid="{00000000-0005-0000-0000-00002E000000}"/>
    <cellStyle name="20% - Accent6 8" xfId="120" xr:uid="{00000000-0005-0000-0000-00002F000000}"/>
    <cellStyle name="40% - Accent1" xfId="7" builtinId="31" customBuiltin="1"/>
    <cellStyle name="40% - Accent1 2" xfId="121" xr:uid="{00000000-0005-0000-0000-000031000000}"/>
    <cellStyle name="40% - Accent1 3" xfId="122" xr:uid="{00000000-0005-0000-0000-000032000000}"/>
    <cellStyle name="40% - Accent1 4" xfId="123" xr:uid="{00000000-0005-0000-0000-000033000000}"/>
    <cellStyle name="40% - Accent1 5" xfId="124" xr:uid="{00000000-0005-0000-0000-000034000000}"/>
    <cellStyle name="40% - Accent1 6" xfId="125" xr:uid="{00000000-0005-0000-0000-000035000000}"/>
    <cellStyle name="40% - Accent1 7" xfId="126" xr:uid="{00000000-0005-0000-0000-000036000000}"/>
    <cellStyle name="40% - Accent1 8" xfId="127" xr:uid="{00000000-0005-0000-0000-000037000000}"/>
    <cellStyle name="40% - Accent2" xfId="8" builtinId="35" customBuiltin="1"/>
    <cellStyle name="40% - Accent2 2" xfId="128" xr:uid="{00000000-0005-0000-0000-000039000000}"/>
    <cellStyle name="40% - Accent2 3" xfId="129" xr:uid="{00000000-0005-0000-0000-00003A000000}"/>
    <cellStyle name="40% - Accent2 4" xfId="130" xr:uid="{00000000-0005-0000-0000-00003B000000}"/>
    <cellStyle name="40% - Accent2 5" xfId="131" xr:uid="{00000000-0005-0000-0000-00003C000000}"/>
    <cellStyle name="40% - Accent2 6" xfId="132" xr:uid="{00000000-0005-0000-0000-00003D000000}"/>
    <cellStyle name="40% - Accent2 7" xfId="133" xr:uid="{00000000-0005-0000-0000-00003E000000}"/>
    <cellStyle name="40% - Accent2 8" xfId="134" xr:uid="{00000000-0005-0000-0000-00003F000000}"/>
    <cellStyle name="40% - Accent3" xfId="9" builtinId="39" customBuiltin="1"/>
    <cellStyle name="40% - Accent3 2" xfId="135" xr:uid="{00000000-0005-0000-0000-000041000000}"/>
    <cellStyle name="40% - Accent3 3" xfId="136" xr:uid="{00000000-0005-0000-0000-000042000000}"/>
    <cellStyle name="40% - Accent3 4" xfId="137" xr:uid="{00000000-0005-0000-0000-000043000000}"/>
    <cellStyle name="40% - Accent3 5" xfId="138" xr:uid="{00000000-0005-0000-0000-000044000000}"/>
    <cellStyle name="40% - Accent3 6" xfId="139" xr:uid="{00000000-0005-0000-0000-000045000000}"/>
    <cellStyle name="40% - Accent3 7" xfId="140" xr:uid="{00000000-0005-0000-0000-000046000000}"/>
    <cellStyle name="40% - Accent3 8" xfId="141" xr:uid="{00000000-0005-0000-0000-000047000000}"/>
    <cellStyle name="40% - Accent4" xfId="10" builtinId="43" customBuiltin="1"/>
    <cellStyle name="40% - Accent4 2" xfId="142" xr:uid="{00000000-0005-0000-0000-000049000000}"/>
    <cellStyle name="40% - Accent4 3" xfId="143" xr:uid="{00000000-0005-0000-0000-00004A000000}"/>
    <cellStyle name="40% - Accent4 4" xfId="144" xr:uid="{00000000-0005-0000-0000-00004B000000}"/>
    <cellStyle name="40% - Accent4 5" xfId="145" xr:uid="{00000000-0005-0000-0000-00004C000000}"/>
    <cellStyle name="40% - Accent4 6" xfId="146" xr:uid="{00000000-0005-0000-0000-00004D000000}"/>
    <cellStyle name="40% - Accent4 7" xfId="147" xr:uid="{00000000-0005-0000-0000-00004E000000}"/>
    <cellStyle name="40% - Accent4 8" xfId="148" xr:uid="{00000000-0005-0000-0000-00004F000000}"/>
    <cellStyle name="40% - Accent5" xfId="11" builtinId="47" customBuiltin="1"/>
    <cellStyle name="40% - Accent5 2" xfId="149" xr:uid="{00000000-0005-0000-0000-000051000000}"/>
    <cellStyle name="40% - Accent5 3" xfId="150" xr:uid="{00000000-0005-0000-0000-000052000000}"/>
    <cellStyle name="40% - Accent5 4" xfId="151" xr:uid="{00000000-0005-0000-0000-000053000000}"/>
    <cellStyle name="40% - Accent5 5" xfId="152" xr:uid="{00000000-0005-0000-0000-000054000000}"/>
    <cellStyle name="40% - Accent5 6" xfId="153" xr:uid="{00000000-0005-0000-0000-000055000000}"/>
    <cellStyle name="40% - Accent5 7" xfId="154" xr:uid="{00000000-0005-0000-0000-000056000000}"/>
    <cellStyle name="40% - Accent5 8" xfId="155" xr:uid="{00000000-0005-0000-0000-000057000000}"/>
    <cellStyle name="40% - Accent6" xfId="12" builtinId="51" customBuiltin="1"/>
    <cellStyle name="40% - Accent6 2" xfId="156" xr:uid="{00000000-0005-0000-0000-000059000000}"/>
    <cellStyle name="40% - Accent6 3" xfId="157" xr:uid="{00000000-0005-0000-0000-00005A000000}"/>
    <cellStyle name="40% - Accent6 4" xfId="158" xr:uid="{00000000-0005-0000-0000-00005B000000}"/>
    <cellStyle name="40% - Accent6 5" xfId="159" xr:uid="{00000000-0005-0000-0000-00005C000000}"/>
    <cellStyle name="40% - Accent6 6" xfId="160" xr:uid="{00000000-0005-0000-0000-00005D000000}"/>
    <cellStyle name="40% - Accent6 7" xfId="161" xr:uid="{00000000-0005-0000-0000-00005E000000}"/>
    <cellStyle name="40% - Accent6 8" xfId="162" xr:uid="{00000000-0005-0000-0000-00005F000000}"/>
    <cellStyle name="60% - Accent1" xfId="13" builtinId="32" customBuiltin="1"/>
    <cellStyle name="60% - Accent1 2" xfId="163" xr:uid="{00000000-0005-0000-0000-000061000000}"/>
    <cellStyle name="60% - Accent1 3" xfId="164" xr:uid="{00000000-0005-0000-0000-000062000000}"/>
    <cellStyle name="60% - Accent1 4" xfId="165" xr:uid="{00000000-0005-0000-0000-000063000000}"/>
    <cellStyle name="60% - Accent1 5" xfId="166" xr:uid="{00000000-0005-0000-0000-000064000000}"/>
    <cellStyle name="60% - Accent1 6" xfId="167" xr:uid="{00000000-0005-0000-0000-000065000000}"/>
    <cellStyle name="60% - Accent1 7" xfId="168" xr:uid="{00000000-0005-0000-0000-000066000000}"/>
    <cellStyle name="60% - Accent1 8" xfId="169" xr:uid="{00000000-0005-0000-0000-000067000000}"/>
    <cellStyle name="60% - Accent2" xfId="14" builtinId="36" customBuiltin="1"/>
    <cellStyle name="60% - Accent2 2" xfId="170" xr:uid="{00000000-0005-0000-0000-000069000000}"/>
    <cellStyle name="60% - Accent2 3" xfId="171" xr:uid="{00000000-0005-0000-0000-00006A000000}"/>
    <cellStyle name="60% - Accent2 4" xfId="172" xr:uid="{00000000-0005-0000-0000-00006B000000}"/>
    <cellStyle name="60% - Accent2 5" xfId="173" xr:uid="{00000000-0005-0000-0000-00006C000000}"/>
    <cellStyle name="60% - Accent2 6" xfId="174" xr:uid="{00000000-0005-0000-0000-00006D000000}"/>
    <cellStyle name="60% - Accent2 7" xfId="175" xr:uid="{00000000-0005-0000-0000-00006E000000}"/>
    <cellStyle name="60% - Accent2 8" xfId="176" xr:uid="{00000000-0005-0000-0000-00006F000000}"/>
    <cellStyle name="60% - Accent3" xfId="15" builtinId="40" customBuiltin="1"/>
    <cellStyle name="60% - Accent3 2" xfId="177" xr:uid="{00000000-0005-0000-0000-000071000000}"/>
    <cellStyle name="60% - Accent3 3" xfId="178" xr:uid="{00000000-0005-0000-0000-000072000000}"/>
    <cellStyle name="60% - Accent3 4" xfId="179" xr:uid="{00000000-0005-0000-0000-000073000000}"/>
    <cellStyle name="60% - Accent3 5" xfId="180" xr:uid="{00000000-0005-0000-0000-000074000000}"/>
    <cellStyle name="60% - Accent3 6" xfId="181" xr:uid="{00000000-0005-0000-0000-000075000000}"/>
    <cellStyle name="60% - Accent3 7" xfId="182" xr:uid="{00000000-0005-0000-0000-000076000000}"/>
    <cellStyle name="60% - Accent3 8" xfId="183" xr:uid="{00000000-0005-0000-0000-000077000000}"/>
    <cellStyle name="60% - Accent4" xfId="16" builtinId="44" customBuiltin="1"/>
    <cellStyle name="60% - Accent4 2" xfId="184" xr:uid="{00000000-0005-0000-0000-000079000000}"/>
    <cellStyle name="60% - Accent4 3" xfId="185" xr:uid="{00000000-0005-0000-0000-00007A000000}"/>
    <cellStyle name="60% - Accent4 4" xfId="186" xr:uid="{00000000-0005-0000-0000-00007B000000}"/>
    <cellStyle name="60% - Accent4 5" xfId="187" xr:uid="{00000000-0005-0000-0000-00007C000000}"/>
    <cellStyle name="60% - Accent4 6" xfId="188" xr:uid="{00000000-0005-0000-0000-00007D000000}"/>
    <cellStyle name="60% - Accent4 7" xfId="189" xr:uid="{00000000-0005-0000-0000-00007E000000}"/>
    <cellStyle name="60% - Accent4 8" xfId="190" xr:uid="{00000000-0005-0000-0000-00007F000000}"/>
    <cellStyle name="60% - Accent5" xfId="17" builtinId="48" customBuiltin="1"/>
    <cellStyle name="60% - Accent5 2" xfId="191" xr:uid="{00000000-0005-0000-0000-000081000000}"/>
    <cellStyle name="60% - Accent5 3" xfId="192" xr:uid="{00000000-0005-0000-0000-000082000000}"/>
    <cellStyle name="60% - Accent5 4" xfId="193" xr:uid="{00000000-0005-0000-0000-000083000000}"/>
    <cellStyle name="60% - Accent5 5" xfId="194" xr:uid="{00000000-0005-0000-0000-000084000000}"/>
    <cellStyle name="60% - Accent5 6" xfId="195" xr:uid="{00000000-0005-0000-0000-000085000000}"/>
    <cellStyle name="60% - Accent5 7" xfId="196" xr:uid="{00000000-0005-0000-0000-000086000000}"/>
    <cellStyle name="60% - Accent5 8" xfId="197" xr:uid="{00000000-0005-0000-0000-000087000000}"/>
    <cellStyle name="60% - Accent6" xfId="18" builtinId="52" customBuiltin="1"/>
    <cellStyle name="60% - Accent6 2" xfId="198" xr:uid="{00000000-0005-0000-0000-000089000000}"/>
    <cellStyle name="60% - Accent6 3" xfId="199" xr:uid="{00000000-0005-0000-0000-00008A000000}"/>
    <cellStyle name="60% - Accent6 4" xfId="200" xr:uid="{00000000-0005-0000-0000-00008B000000}"/>
    <cellStyle name="60% - Accent6 5" xfId="201" xr:uid="{00000000-0005-0000-0000-00008C000000}"/>
    <cellStyle name="60% - Accent6 6" xfId="202" xr:uid="{00000000-0005-0000-0000-00008D000000}"/>
    <cellStyle name="60% - Accent6 7" xfId="203" xr:uid="{00000000-0005-0000-0000-00008E000000}"/>
    <cellStyle name="60% - Accent6 8" xfId="204" xr:uid="{00000000-0005-0000-0000-00008F000000}"/>
    <cellStyle name="Accent1" xfId="19" builtinId="29" customBuiltin="1"/>
    <cellStyle name="Accent1 2" xfId="205" xr:uid="{00000000-0005-0000-0000-000091000000}"/>
    <cellStyle name="Accent1 3" xfId="206" xr:uid="{00000000-0005-0000-0000-000092000000}"/>
    <cellStyle name="Accent1 4" xfId="207" xr:uid="{00000000-0005-0000-0000-000093000000}"/>
    <cellStyle name="Accent1 5" xfId="208" xr:uid="{00000000-0005-0000-0000-000094000000}"/>
    <cellStyle name="Accent1 6" xfId="209" xr:uid="{00000000-0005-0000-0000-000095000000}"/>
    <cellStyle name="Accent1 7" xfId="210" xr:uid="{00000000-0005-0000-0000-000096000000}"/>
    <cellStyle name="Accent1 8" xfId="211" xr:uid="{00000000-0005-0000-0000-000097000000}"/>
    <cellStyle name="Accent2" xfId="20" builtinId="33" customBuiltin="1"/>
    <cellStyle name="Accent2 2" xfId="212" xr:uid="{00000000-0005-0000-0000-000099000000}"/>
    <cellStyle name="Accent2 3" xfId="213" xr:uid="{00000000-0005-0000-0000-00009A000000}"/>
    <cellStyle name="Accent2 4" xfId="214" xr:uid="{00000000-0005-0000-0000-00009B000000}"/>
    <cellStyle name="Accent2 5" xfId="215" xr:uid="{00000000-0005-0000-0000-00009C000000}"/>
    <cellStyle name="Accent2 6" xfId="216" xr:uid="{00000000-0005-0000-0000-00009D000000}"/>
    <cellStyle name="Accent2 7" xfId="217" xr:uid="{00000000-0005-0000-0000-00009E000000}"/>
    <cellStyle name="Accent2 8" xfId="218" xr:uid="{00000000-0005-0000-0000-00009F000000}"/>
    <cellStyle name="Accent3" xfId="21" builtinId="37" customBuiltin="1"/>
    <cellStyle name="Accent3 2" xfId="219" xr:uid="{00000000-0005-0000-0000-0000A1000000}"/>
    <cellStyle name="Accent3 3" xfId="220" xr:uid="{00000000-0005-0000-0000-0000A2000000}"/>
    <cellStyle name="Accent3 4" xfId="221" xr:uid="{00000000-0005-0000-0000-0000A3000000}"/>
    <cellStyle name="Accent3 5" xfId="222" xr:uid="{00000000-0005-0000-0000-0000A4000000}"/>
    <cellStyle name="Accent3 6" xfId="223" xr:uid="{00000000-0005-0000-0000-0000A5000000}"/>
    <cellStyle name="Accent3 7" xfId="224" xr:uid="{00000000-0005-0000-0000-0000A6000000}"/>
    <cellStyle name="Accent3 8" xfId="225" xr:uid="{00000000-0005-0000-0000-0000A7000000}"/>
    <cellStyle name="Accent4" xfId="22" builtinId="41" customBuiltin="1"/>
    <cellStyle name="Accent4 2" xfId="226" xr:uid="{00000000-0005-0000-0000-0000A9000000}"/>
    <cellStyle name="Accent4 3" xfId="227" xr:uid="{00000000-0005-0000-0000-0000AA000000}"/>
    <cellStyle name="Accent4 4" xfId="228" xr:uid="{00000000-0005-0000-0000-0000AB000000}"/>
    <cellStyle name="Accent4 5" xfId="229" xr:uid="{00000000-0005-0000-0000-0000AC000000}"/>
    <cellStyle name="Accent4 6" xfId="230" xr:uid="{00000000-0005-0000-0000-0000AD000000}"/>
    <cellStyle name="Accent4 7" xfId="231" xr:uid="{00000000-0005-0000-0000-0000AE000000}"/>
    <cellStyle name="Accent4 8" xfId="232" xr:uid="{00000000-0005-0000-0000-0000AF000000}"/>
    <cellStyle name="Accent5" xfId="23" builtinId="45" customBuiltin="1"/>
    <cellStyle name="Accent5 2" xfId="233" xr:uid="{00000000-0005-0000-0000-0000B1000000}"/>
    <cellStyle name="Accent5 3" xfId="234" xr:uid="{00000000-0005-0000-0000-0000B2000000}"/>
    <cellStyle name="Accent5 4" xfId="235" xr:uid="{00000000-0005-0000-0000-0000B3000000}"/>
    <cellStyle name="Accent5 5" xfId="236" xr:uid="{00000000-0005-0000-0000-0000B4000000}"/>
    <cellStyle name="Accent5 6" xfId="237" xr:uid="{00000000-0005-0000-0000-0000B5000000}"/>
    <cellStyle name="Accent5 7" xfId="238" xr:uid="{00000000-0005-0000-0000-0000B6000000}"/>
    <cellStyle name="Accent5 8" xfId="239" xr:uid="{00000000-0005-0000-0000-0000B7000000}"/>
    <cellStyle name="Accent6" xfId="24" builtinId="49" customBuiltin="1"/>
    <cellStyle name="Accent6 2" xfId="240" xr:uid="{00000000-0005-0000-0000-0000B9000000}"/>
    <cellStyle name="Accent6 3" xfId="241" xr:uid="{00000000-0005-0000-0000-0000BA000000}"/>
    <cellStyle name="Accent6 4" xfId="242" xr:uid="{00000000-0005-0000-0000-0000BB000000}"/>
    <cellStyle name="Accent6 5" xfId="243" xr:uid="{00000000-0005-0000-0000-0000BC000000}"/>
    <cellStyle name="Accent6 6" xfId="244" xr:uid="{00000000-0005-0000-0000-0000BD000000}"/>
    <cellStyle name="Accent6 7" xfId="245" xr:uid="{00000000-0005-0000-0000-0000BE000000}"/>
    <cellStyle name="Accent6 8" xfId="246" xr:uid="{00000000-0005-0000-0000-0000BF000000}"/>
    <cellStyle name="Annotations Cell - PerformancePoint" xfId="431" xr:uid="{00000000-0005-0000-0000-0000C0000000}"/>
    <cellStyle name="Annotations Cell - PerformancePoint 2" xfId="432" xr:uid="{00000000-0005-0000-0000-0000C1000000}"/>
    <cellStyle name="Bad" xfId="25" builtinId="27" customBuiltin="1"/>
    <cellStyle name="Bad 2" xfId="247" xr:uid="{00000000-0005-0000-0000-0000C3000000}"/>
    <cellStyle name="Bad 3" xfId="248" xr:uid="{00000000-0005-0000-0000-0000C4000000}"/>
    <cellStyle name="Bad 4" xfId="249" xr:uid="{00000000-0005-0000-0000-0000C5000000}"/>
    <cellStyle name="Bad 5" xfId="250" xr:uid="{00000000-0005-0000-0000-0000C6000000}"/>
    <cellStyle name="Bad 6" xfId="251" xr:uid="{00000000-0005-0000-0000-0000C7000000}"/>
    <cellStyle name="Bad 7" xfId="252" xr:uid="{00000000-0005-0000-0000-0000C8000000}"/>
    <cellStyle name="Bad 8" xfId="253" xr:uid="{00000000-0005-0000-0000-0000C9000000}"/>
    <cellStyle name="Calculation" xfId="26" builtinId="22" customBuiltin="1"/>
    <cellStyle name="Calculation 2" xfId="254" xr:uid="{00000000-0005-0000-0000-0000CB000000}"/>
    <cellStyle name="Calculation 3" xfId="255" xr:uid="{00000000-0005-0000-0000-0000CC000000}"/>
    <cellStyle name="Calculation 4" xfId="256" xr:uid="{00000000-0005-0000-0000-0000CD000000}"/>
    <cellStyle name="Calculation 5" xfId="257" xr:uid="{00000000-0005-0000-0000-0000CE000000}"/>
    <cellStyle name="Calculation 6" xfId="258" xr:uid="{00000000-0005-0000-0000-0000CF000000}"/>
    <cellStyle name="Calculation 7" xfId="259" xr:uid="{00000000-0005-0000-0000-0000D0000000}"/>
    <cellStyle name="Calculation 8" xfId="260" xr:uid="{00000000-0005-0000-0000-0000D1000000}"/>
    <cellStyle name="Check Cell" xfId="27" builtinId="23" customBuiltin="1"/>
    <cellStyle name="Check Cell 2" xfId="261" xr:uid="{00000000-0005-0000-0000-0000D3000000}"/>
    <cellStyle name="Check Cell 3" xfId="262" xr:uid="{00000000-0005-0000-0000-0000D4000000}"/>
    <cellStyle name="Check Cell 4" xfId="263" xr:uid="{00000000-0005-0000-0000-0000D5000000}"/>
    <cellStyle name="Check Cell 5" xfId="264" xr:uid="{00000000-0005-0000-0000-0000D6000000}"/>
    <cellStyle name="Check Cell 6" xfId="265" xr:uid="{00000000-0005-0000-0000-0000D7000000}"/>
    <cellStyle name="Check Cell 7" xfId="266" xr:uid="{00000000-0005-0000-0000-0000D8000000}"/>
    <cellStyle name="Check Cell 8" xfId="267" xr:uid="{00000000-0005-0000-0000-0000D9000000}"/>
    <cellStyle name="Comma" xfId="28" builtinId="3"/>
    <cellStyle name="Comma 11" xfId="433" xr:uid="{00000000-0005-0000-0000-0000DB000000}"/>
    <cellStyle name="Comma 14" xfId="434" xr:uid="{00000000-0005-0000-0000-0000DC000000}"/>
    <cellStyle name="Comma 15" xfId="435" xr:uid="{00000000-0005-0000-0000-0000DD000000}"/>
    <cellStyle name="Comma 16" xfId="436" xr:uid="{00000000-0005-0000-0000-0000DE000000}"/>
    <cellStyle name="Comma 17" xfId="437" xr:uid="{00000000-0005-0000-0000-0000DF000000}"/>
    <cellStyle name="Comma 18" xfId="438" xr:uid="{00000000-0005-0000-0000-0000E0000000}"/>
    <cellStyle name="Comma 19" xfId="439" xr:uid="{00000000-0005-0000-0000-0000E1000000}"/>
    <cellStyle name="Comma 2" xfId="29" xr:uid="{00000000-0005-0000-0000-0000E2000000}"/>
    <cellStyle name="Comma 2 2" xfId="30" xr:uid="{00000000-0005-0000-0000-0000E3000000}"/>
    <cellStyle name="Comma 2 3" xfId="268" xr:uid="{00000000-0005-0000-0000-0000E4000000}"/>
    <cellStyle name="Comma 20" xfId="440" xr:uid="{00000000-0005-0000-0000-0000E5000000}"/>
    <cellStyle name="Comma 21" xfId="441" xr:uid="{00000000-0005-0000-0000-0000E6000000}"/>
    <cellStyle name="Comma 22" xfId="442" xr:uid="{00000000-0005-0000-0000-0000E7000000}"/>
    <cellStyle name="Comma 3" xfId="31" xr:uid="{00000000-0005-0000-0000-0000E8000000}"/>
    <cellStyle name="Comma 3 2" xfId="443" xr:uid="{00000000-0005-0000-0000-0000E9000000}"/>
    <cellStyle name="Comma 4" xfId="32" xr:uid="{00000000-0005-0000-0000-0000EA000000}"/>
    <cellStyle name="Comma 4 2" xfId="444" xr:uid="{00000000-0005-0000-0000-0000EB000000}"/>
    <cellStyle name="Comma 5" xfId="33" xr:uid="{00000000-0005-0000-0000-0000EC000000}"/>
    <cellStyle name="Comma 5 2" xfId="269" xr:uid="{00000000-0005-0000-0000-0000ED000000}"/>
    <cellStyle name="Comma 5 3" xfId="470" xr:uid="{00000000-0005-0000-0000-0000EE000000}"/>
    <cellStyle name="Comma 6" xfId="270" xr:uid="{00000000-0005-0000-0000-0000EF000000}"/>
    <cellStyle name="Comma 6 2" xfId="271" xr:uid="{00000000-0005-0000-0000-0000F0000000}"/>
    <cellStyle name="Comma 7" xfId="445" xr:uid="{00000000-0005-0000-0000-0000F1000000}"/>
    <cellStyle name="Comma 8" xfId="446" xr:uid="{00000000-0005-0000-0000-0000F2000000}"/>
    <cellStyle name="Comma0" xfId="34" xr:uid="{00000000-0005-0000-0000-0000F3000000}"/>
    <cellStyle name="Comma0 2" xfId="407" xr:uid="{00000000-0005-0000-0000-0000F4000000}"/>
    <cellStyle name="Currency" xfId="35" builtinId="4"/>
    <cellStyle name="Currency 2" xfId="36" xr:uid="{00000000-0005-0000-0000-0000F6000000}"/>
    <cellStyle name="Currency 2 2" xfId="37" xr:uid="{00000000-0005-0000-0000-0000F7000000}"/>
    <cellStyle name="Currency 2 2 2" xfId="408" xr:uid="{00000000-0005-0000-0000-0000F8000000}"/>
    <cellStyle name="Currency 2 3" xfId="78" xr:uid="{00000000-0005-0000-0000-0000F9000000}"/>
    <cellStyle name="Currency 2 4" xfId="272" xr:uid="{00000000-0005-0000-0000-0000FA000000}"/>
    <cellStyle name="Currency 2 5" xfId="273" xr:uid="{00000000-0005-0000-0000-0000FB000000}"/>
    <cellStyle name="Currency 3" xfId="38" xr:uid="{00000000-0005-0000-0000-0000FC000000}"/>
    <cellStyle name="Currency 3 2" xfId="39" xr:uid="{00000000-0005-0000-0000-0000FD000000}"/>
    <cellStyle name="Currency 3 3" xfId="430" xr:uid="{00000000-0005-0000-0000-0000FE000000}"/>
    <cellStyle name="Currency 4" xfId="40" xr:uid="{00000000-0005-0000-0000-0000FF000000}"/>
    <cellStyle name="Currency 4 2" xfId="447" xr:uid="{00000000-0005-0000-0000-000000010000}"/>
    <cellStyle name="Currency 5" xfId="41" xr:uid="{00000000-0005-0000-0000-000001010000}"/>
    <cellStyle name="Currency 6" xfId="274" xr:uid="{00000000-0005-0000-0000-000002010000}"/>
    <cellStyle name="Currency 6 2" xfId="275" xr:uid="{00000000-0005-0000-0000-000003010000}"/>
    <cellStyle name="Currency 6 3" xfId="409" xr:uid="{00000000-0005-0000-0000-000004010000}"/>
    <cellStyle name="Currency 7" xfId="410" xr:uid="{00000000-0005-0000-0000-000005010000}"/>
    <cellStyle name="Currency 8" xfId="411" xr:uid="{00000000-0005-0000-0000-000006010000}"/>
    <cellStyle name="Currency0" xfId="42" xr:uid="{00000000-0005-0000-0000-000007010000}"/>
    <cellStyle name="Currency0 2" xfId="276" xr:uid="{00000000-0005-0000-0000-000008010000}"/>
    <cellStyle name="Data Cell - PerformancePoint" xfId="448" xr:uid="{00000000-0005-0000-0000-000009010000}"/>
    <cellStyle name="Data Cell - PerformancePoint 2" xfId="449" xr:uid="{00000000-0005-0000-0000-00000A010000}"/>
    <cellStyle name="Data Entry Cell - PerformancePoint" xfId="450" xr:uid="{00000000-0005-0000-0000-00000B010000}"/>
    <cellStyle name="Data Entry Cell - PerformancePoint 2" xfId="451" xr:uid="{00000000-0005-0000-0000-00000C010000}"/>
    <cellStyle name="Date" xfId="43" xr:uid="{00000000-0005-0000-0000-00000D010000}"/>
    <cellStyle name="Date 2" xfId="412" xr:uid="{00000000-0005-0000-0000-00000E010000}"/>
    <cellStyle name="Euro" xfId="44" xr:uid="{00000000-0005-0000-0000-00000F010000}"/>
    <cellStyle name="Euro 2" xfId="277" xr:uid="{00000000-0005-0000-0000-000010010000}"/>
    <cellStyle name="Explanatory Text" xfId="45" builtinId="53" customBuiltin="1"/>
    <cellStyle name="Explanatory Text 2" xfId="278" xr:uid="{00000000-0005-0000-0000-000012010000}"/>
    <cellStyle name="Explanatory Text 3" xfId="279" xr:uid="{00000000-0005-0000-0000-000013010000}"/>
    <cellStyle name="Explanatory Text 4" xfId="280" xr:uid="{00000000-0005-0000-0000-000014010000}"/>
    <cellStyle name="Explanatory Text 5" xfId="281" xr:uid="{00000000-0005-0000-0000-000015010000}"/>
    <cellStyle name="Explanatory Text 6" xfId="282" xr:uid="{00000000-0005-0000-0000-000016010000}"/>
    <cellStyle name="Explanatory Text 7" xfId="283" xr:uid="{00000000-0005-0000-0000-000017010000}"/>
    <cellStyle name="Explanatory Text 8" xfId="284" xr:uid="{00000000-0005-0000-0000-000018010000}"/>
    <cellStyle name="F2" xfId="413" xr:uid="{00000000-0005-0000-0000-000019010000}"/>
    <cellStyle name="F3" xfId="414" xr:uid="{00000000-0005-0000-0000-00001A010000}"/>
    <cellStyle name="F4" xfId="415" xr:uid="{00000000-0005-0000-0000-00001B010000}"/>
    <cellStyle name="F5" xfId="416" xr:uid="{00000000-0005-0000-0000-00001C010000}"/>
    <cellStyle name="F6" xfId="417" xr:uid="{00000000-0005-0000-0000-00001D010000}"/>
    <cellStyle name="F7" xfId="418" xr:uid="{00000000-0005-0000-0000-00001E010000}"/>
    <cellStyle name="F8" xfId="419" xr:uid="{00000000-0005-0000-0000-00001F010000}"/>
    <cellStyle name="Fixed" xfId="46" xr:uid="{00000000-0005-0000-0000-000020010000}"/>
    <cellStyle name="Fixed 2" xfId="420" xr:uid="{00000000-0005-0000-0000-000021010000}"/>
    <cellStyle name="Good" xfId="47" builtinId="26" customBuiltin="1"/>
    <cellStyle name="Good 2" xfId="285" xr:uid="{00000000-0005-0000-0000-000023010000}"/>
    <cellStyle name="Good 3" xfId="286" xr:uid="{00000000-0005-0000-0000-000024010000}"/>
    <cellStyle name="Good 4" xfId="287" xr:uid="{00000000-0005-0000-0000-000025010000}"/>
    <cellStyle name="Good 5" xfId="288" xr:uid="{00000000-0005-0000-0000-000026010000}"/>
    <cellStyle name="Good 6" xfId="289" xr:uid="{00000000-0005-0000-0000-000027010000}"/>
    <cellStyle name="Good 7" xfId="290" xr:uid="{00000000-0005-0000-0000-000028010000}"/>
    <cellStyle name="Good 8" xfId="291" xr:uid="{00000000-0005-0000-0000-000029010000}"/>
    <cellStyle name="Heading 1" xfId="48" builtinId="16" customBuiltin="1"/>
    <cellStyle name="Heading 1 2" xfId="292" xr:uid="{00000000-0005-0000-0000-00002B010000}"/>
    <cellStyle name="Heading 1 3" xfId="293" xr:uid="{00000000-0005-0000-0000-00002C010000}"/>
    <cellStyle name="Heading 1 4" xfId="294" xr:uid="{00000000-0005-0000-0000-00002D010000}"/>
    <cellStyle name="Heading 1 5" xfId="295" xr:uid="{00000000-0005-0000-0000-00002E010000}"/>
    <cellStyle name="Heading 1 6" xfId="296" xr:uid="{00000000-0005-0000-0000-00002F010000}"/>
    <cellStyle name="Heading 1 7" xfId="297" xr:uid="{00000000-0005-0000-0000-000030010000}"/>
    <cellStyle name="Heading 1 8" xfId="298" xr:uid="{00000000-0005-0000-0000-000031010000}"/>
    <cellStyle name="Heading 2" xfId="49" builtinId="17" customBuiltin="1"/>
    <cellStyle name="Heading 2 2" xfId="299" xr:uid="{00000000-0005-0000-0000-000033010000}"/>
    <cellStyle name="Heading 2 3" xfId="300" xr:uid="{00000000-0005-0000-0000-000034010000}"/>
    <cellStyle name="Heading 2 4" xfId="301" xr:uid="{00000000-0005-0000-0000-000035010000}"/>
    <cellStyle name="Heading 2 5" xfId="302" xr:uid="{00000000-0005-0000-0000-000036010000}"/>
    <cellStyle name="Heading 2 6" xfId="303" xr:uid="{00000000-0005-0000-0000-000037010000}"/>
    <cellStyle name="Heading 2 7" xfId="304" xr:uid="{00000000-0005-0000-0000-000038010000}"/>
    <cellStyle name="Heading 2 8" xfId="305" xr:uid="{00000000-0005-0000-0000-000039010000}"/>
    <cellStyle name="Heading 3" xfId="50" builtinId="18" customBuiltin="1"/>
    <cellStyle name="Heading 3 2" xfId="306" xr:uid="{00000000-0005-0000-0000-00003B010000}"/>
    <cellStyle name="Heading 3 3" xfId="307" xr:uid="{00000000-0005-0000-0000-00003C010000}"/>
    <cellStyle name="Heading 3 4" xfId="308" xr:uid="{00000000-0005-0000-0000-00003D010000}"/>
    <cellStyle name="Heading 3 5" xfId="309" xr:uid="{00000000-0005-0000-0000-00003E010000}"/>
    <cellStyle name="Heading 3 6" xfId="310" xr:uid="{00000000-0005-0000-0000-00003F010000}"/>
    <cellStyle name="Heading 3 7" xfId="311" xr:uid="{00000000-0005-0000-0000-000040010000}"/>
    <cellStyle name="Heading 3 8" xfId="312" xr:uid="{00000000-0005-0000-0000-000041010000}"/>
    <cellStyle name="Heading 4" xfId="51" builtinId="19" customBuiltin="1"/>
    <cellStyle name="Heading 4 2" xfId="313" xr:uid="{00000000-0005-0000-0000-000043010000}"/>
    <cellStyle name="Heading 4 3" xfId="314" xr:uid="{00000000-0005-0000-0000-000044010000}"/>
    <cellStyle name="Heading 4 4" xfId="315" xr:uid="{00000000-0005-0000-0000-000045010000}"/>
    <cellStyle name="Heading 4 5" xfId="316" xr:uid="{00000000-0005-0000-0000-000046010000}"/>
    <cellStyle name="Heading 4 6" xfId="317" xr:uid="{00000000-0005-0000-0000-000047010000}"/>
    <cellStyle name="Heading 4 7" xfId="318" xr:uid="{00000000-0005-0000-0000-000048010000}"/>
    <cellStyle name="Heading 4 8" xfId="319" xr:uid="{00000000-0005-0000-0000-000049010000}"/>
    <cellStyle name="Heading1" xfId="52" xr:uid="{00000000-0005-0000-0000-00004A010000}"/>
    <cellStyle name="Heading1 2" xfId="421" xr:uid="{00000000-0005-0000-0000-00004B010000}"/>
    <cellStyle name="Heading2" xfId="53" xr:uid="{00000000-0005-0000-0000-00004C010000}"/>
    <cellStyle name="Heading2 2" xfId="422" xr:uid="{00000000-0005-0000-0000-00004D010000}"/>
    <cellStyle name="Hyperlink 2" xfId="471" xr:uid="{00000000-0005-0000-0000-00004F010000}"/>
    <cellStyle name="Input" xfId="54" builtinId="20" customBuiltin="1"/>
    <cellStyle name="Input 2" xfId="320" xr:uid="{00000000-0005-0000-0000-000051010000}"/>
    <cellStyle name="Input 3" xfId="321" xr:uid="{00000000-0005-0000-0000-000052010000}"/>
    <cellStyle name="Input 4" xfId="322" xr:uid="{00000000-0005-0000-0000-000053010000}"/>
    <cellStyle name="Input 5" xfId="323" xr:uid="{00000000-0005-0000-0000-000054010000}"/>
    <cellStyle name="Input 6" xfId="324" xr:uid="{00000000-0005-0000-0000-000055010000}"/>
    <cellStyle name="Input 7" xfId="325" xr:uid="{00000000-0005-0000-0000-000056010000}"/>
    <cellStyle name="Input 8" xfId="326" xr:uid="{00000000-0005-0000-0000-000057010000}"/>
    <cellStyle name="Linked Cell" xfId="55" builtinId="24" customBuiltin="1"/>
    <cellStyle name="Linked Cell 2" xfId="327" xr:uid="{00000000-0005-0000-0000-000059010000}"/>
    <cellStyle name="Linked Cell 3" xfId="328" xr:uid="{00000000-0005-0000-0000-00005A010000}"/>
    <cellStyle name="Linked Cell 4" xfId="329" xr:uid="{00000000-0005-0000-0000-00005B010000}"/>
    <cellStyle name="Linked Cell 5" xfId="330" xr:uid="{00000000-0005-0000-0000-00005C010000}"/>
    <cellStyle name="Linked Cell 6" xfId="331" xr:uid="{00000000-0005-0000-0000-00005D010000}"/>
    <cellStyle name="Linked Cell 7" xfId="332" xr:uid="{00000000-0005-0000-0000-00005E010000}"/>
    <cellStyle name="Linked Cell 8" xfId="333" xr:uid="{00000000-0005-0000-0000-00005F010000}"/>
    <cellStyle name="Locked Cell - PerformancePoint" xfId="452" xr:uid="{00000000-0005-0000-0000-000060010000}"/>
    <cellStyle name="Locked Cell - PerformancePoint 2" xfId="453" xr:uid="{00000000-0005-0000-0000-000061010000}"/>
    <cellStyle name="Neutral" xfId="56" builtinId="28" customBuiltin="1"/>
    <cellStyle name="Neutral 2" xfId="334" xr:uid="{00000000-0005-0000-0000-000063010000}"/>
    <cellStyle name="Neutral 3" xfId="335" xr:uid="{00000000-0005-0000-0000-000064010000}"/>
    <cellStyle name="Neutral 4" xfId="336" xr:uid="{00000000-0005-0000-0000-000065010000}"/>
    <cellStyle name="Neutral 5" xfId="337" xr:uid="{00000000-0005-0000-0000-000066010000}"/>
    <cellStyle name="Neutral 6" xfId="338" xr:uid="{00000000-0005-0000-0000-000067010000}"/>
    <cellStyle name="Neutral 7" xfId="339" xr:uid="{00000000-0005-0000-0000-000068010000}"/>
    <cellStyle name="Neutral 8" xfId="340" xr:uid="{00000000-0005-0000-0000-000069010000}"/>
    <cellStyle name="Normal" xfId="0" builtinId="0"/>
    <cellStyle name="Normal 10" xfId="454" xr:uid="{00000000-0005-0000-0000-00006B010000}"/>
    <cellStyle name="Normal 11" xfId="455" xr:uid="{00000000-0005-0000-0000-00006C010000}"/>
    <cellStyle name="Normal 13 2" xfId="456" xr:uid="{00000000-0005-0000-0000-00006D010000}"/>
    <cellStyle name="Normal 17" xfId="457" xr:uid="{00000000-0005-0000-0000-00006E010000}"/>
    <cellStyle name="Normal 18" xfId="458" xr:uid="{00000000-0005-0000-0000-00006F010000}"/>
    <cellStyle name="Normal 19" xfId="459" xr:uid="{00000000-0005-0000-0000-000070010000}"/>
    <cellStyle name="Normal 2" xfId="57" xr:uid="{00000000-0005-0000-0000-000071010000}"/>
    <cellStyle name="Normal 2 2" xfId="58" xr:uid="{00000000-0005-0000-0000-000072010000}"/>
    <cellStyle name="Normal 2 2 2" xfId="423" xr:uid="{00000000-0005-0000-0000-000073010000}"/>
    <cellStyle name="Normal 2 2 3" xfId="424" xr:uid="{00000000-0005-0000-0000-000074010000}"/>
    <cellStyle name="Normal 2 3" xfId="59" xr:uid="{00000000-0005-0000-0000-000075010000}"/>
    <cellStyle name="Normal 2 4" xfId="60" xr:uid="{00000000-0005-0000-0000-000076010000}"/>
    <cellStyle name="Normal 2 5" xfId="77" xr:uid="{00000000-0005-0000-0000-000077010000}"/>
    <cellStyle name="Normal 2 6" xfId="468" xr:uid="{00000000-0005-0000-0000-000078010000}"/>
    <cellStyle name="Normal 20" xfId="460" xr:uid="{00000000-0005-0000-0000-000079010000}"/>
    <cellStyle name="Normal 21" xfId="461" xr:uid="{00000000-0005-0000-0000-00007A010000}"/>
    <cellStyle name="Normal 22" xfId="462" xr:uid="{00000000-0005-0000-0000-00007B010000}"/>
    <cellStyle name="Normal 3" xfId="61" xr:uid="{00000000-0005-0000-0000-00007C010000}"/>
    <cellStyle name="Normal 3 2" xfId="341" xr:uid="{00000000-0005-0000-0000-00007D010000}"/>
    <cellStyle name="Normal 4" xfId="342" xr:uid="{00000000-0005-0000-0000-00007E010000}"/>
    <cellStyle name="Normal 4 2" xfId="343" xr:uid="{00000000-0005-0000-0000-00007F010000}"/>
    <cellStyle name="Normal 4 2 2" xfId="344" xr:uid="{00000000-0005-0000-0000-000080010000}"/>
    <cellStyle name="Normal 5" xfId="345" xr:uid="{00000000-0005-0000-0000-000081010000}"/>
    <cellStyle name="Normal 5 2" xfId="346" xr:uid="{00000000-0005-0000-0000-000082010000}"/>
    <cellStyle name="Normal 5 3" xfId="463" xr:uid="{00000000-0005-0000-0000-000083010000}"/>
    <cellStyle name="Normal 6" xfId="347" xr:uid="{00000000-0005-0000-0000-000084010000}"/>
    <cellStyle name="Normal 6 2" xfId="406" xr:uid="{00000000-0005-0000-0000-000085010000}"/>
    <cellStyle name="Normal 7" xfId="428" xr:uid="{00000000-0005-0000-0000-000086010000}"/>
    <cellStyle name="Normal 8" xfId="464" xr:uid="{00000000-0005-0000-0000-000087010000}"/>
    <cellStyle name="Normal 9" xfId="465" xr:uid="{00000000-0005-0000-0000-000088010000}"/>
    <cellStyle name="Normal_DAI Budget_rev1" xfId="62" xr:uid="{00000000-0005-0000-0000-000089010000}"/>
    <cellStyle name="Note" xfId="63" builtinId="10" customBuiltin="1"/>
    <cellStyle name="Note 2" xfId="348" xr:uid="{00000000-0005-0000-0000-000091010000}"/>
    <cellStyle name="Note 2 2" xfId="349" xr:uid="{00000000-0005-0000-0000-000092010000}"/>
    <cellStyle name="Note 3" xfId="350" xr:uid="{00000000-0005-0000-0000-000093010000}"/>
    <cellStyle name="Note 3 2" xfId="351" xr:uid="{00000000-0005-0000-0000-000094010000}"/>
    <cellStyle name="Note 4" xfId="352" xr:uid="{00000000-0005-0000-0000-000095010000}"/>
    <cellStyle name="Note 4 2" xfId="353" xr:uid="{00000000-0005-0000-0000-000096010000}"/>
    <cellStyle name="Note 5" xfId="354" xr:uid="{00000000-0005-0000-0000-000097010000}"/>
    <cellStyle name="Note 5 2" xfId="355" xr:uid="{00000000-0005-0000-0000-000098010000}"/>
    <cellStyle name="Note 6" xfId="356" xr:uid="{00000000-0005-0000-0000-000099010000}"/>
    <cellStyle name="Note 6 2" xfId="357" xr:uid="{00000000-0005-0000-0000-00009A010000}"/>
    <cellStyle name="Note 7" xfId="358" xr:uid="{00000000-0005-0000-0000-00009B010000}"/>
    <cellStyle name="Note 7 2" xfId="359" xr:uid="{00000000-0005-0000-0000-00009C010000}"/>
    <cellStyle name="Note 8" xfId="360" xr:uid="{00000000-0005-0000-0000-00009D010000}"/>
    <cellStyle name="Note 8 2" xfId="361" xr:uid="{00000000-0005-0000-0000-00009E010000}"/>
    <cellStyle name="Option" xfId="64" xr:uid="{00000000-0005-0000-0000-00009F010000}"/>
    <cellStyle name="Output" xfId="65" builtinId="21" customBuiltin="1"/>
    <cellStyle name="Output 2" xfId="362" xr:uid="{00000000-0005-0000-0000-0000A1010000}"/>
    <cellStyle name="Output 3" xfId="363" xr:uid="{00000000-0005-0000-0000-0000A2010000}"/>
    <cellStyle name="Output 4" xfId="364" xr:uid="{00000000-0005-0000-0000-0000A3010000}"/>
    <cellStyle name="Output 5" xfId="365" xr:uid="{00000000-0005-0000-0000-0000A4010000}"/>
    <cellStyle name="Output 6" xfId="366" xr:uid="{00000000-0005-0000-0000-0000A5010000}"/>
    <cellStyle name="Output 7" xfId="367" xr:uid="{00000000-0005-0000-0000-0000A6010000}"/>
    <cellStyle name="Output 8" xfId="368" xr:uid="{00000000-0005-0000-0000-0000A7010000}"/>
    <cellStyle name="Output 9" xfId="429" xr:uid="{00000000-0005-0000-0000-0000A8010000}"/>
    <cellStyle name="Percent" xfId="66" builtinId="5"/>
    <cellStyle name="Percent 2" xfId="67" xr:uid="{00000000-0005-0000-0000-0000AA010000}"/>
    <cellStyle name="Percent 2 2" xfId="68" xr:uid="{00000000-0005-0000-0000-0000AB010000}"/>
    <cellStyle name="Percent 2 3" xfId="469" xr:uid="{00000000-0005-0000-0000-0000AC010000}"/>
    <cellStyle name="Percent 3" xfId="69" xr:uid="{00000000-0005-0000-0000-0000AD010000}"/>
    <cellStyle name="Percent 3 2" xfId="466" xr:uid="{00000000-0005-0000-0000-0000AE010000}"/>
    <cellStyle name="Percent 4" xfId="369" xr:uid="{00000000-0005-0000-0000-0000AF010000}"/>
    <cellStyle name="Percent 4 2" xfId="370" xr:uid="{00000000-0005-0000-0000-0000B0010000}"/>
    <cellStyle name="Percent 4 3" xfId="425" xr:uid="{00000000-0005-0000-0000-0000B1010000}"/>
    <cellStyle name="Percent 5" xfId="426" xr:uid="{00000000-0005-0000-0000-0000B2010000}"/>
    <cellStyle name="Percent 6" xfId="467" xr:uid="{00000000-0005-0000-0000-0000B3010000}"/>
    <cellStyle name="PSChar" xfId="427" xr:uid="{00000000-0005-0000-0000-0000B4010000}"/>
    <cellStyle name="Standard_Budget_Projects" xfId="70" xr:uid="{00000000-0005-0000-0000-0000B5010000}"/>
    <cellStyle name="Style 1" xfId="71" xr:uid="{00000000-0005-0000-0000-0000B6010000}"/>
    <cellStyle name="Title" xfId="72" builtinId="15" customBuiltin="1"/>
    <cellStyle name="Title 2" xfId="371" xr:uid="{00000000-0005-0000-0000-0000B8010000}"/>
    <cellStyle name="Title 3" xfId="372" xr:uid="{00000000-0005-0000-0000-0000B9010000}"/>
    <cellStyle name="Title 4" xfId="373" xr:uid="{00000000-0005-0000-0000-0000BA010000}"/>
    <cellStyle name="Title 5" xfId="374" xr:uid="{00000000-0005-0000-0000-0000BB010000}"/>
    <cellStyle name="Title 6" xfId="375" xr:uid="{00000000-0005-0000-0000-0000BC010000}"/>
    <cellStyle name="Title 7" xfId="376" xr:uid="{00000000-0005-0000-0000-0000BD010000}"/>
    <cellStyle name="Title 8" xfId="377" xr:uid="{00000000-0005-0000-0000-0000BE010000}"/>
    <cellStyle name="Total" xfId="73" builtinId="25" customBuiltin="1"/>
    <cellStyle name="Total 2" xfId="378" xr:uid="{00000000-0005-0000-0000-0000C0010000}"/>
    <cellStyle name="Total 3" xfId="379" xr:uid="{00000000-0005-0000-0000-0000C1010000}"/>
    <cellStyle name="Total 4" xfId="380" xr:uid="{00000000-0005-0000-0000-0000C2010000}"/>
    <cellStyle name="Total 5" xfId="381" xr:uid="{00000000-0005-0000-0000-0000C3010000}"/>
    <cellStyle name="Total 6" xfId="382" xr:uid="{00000000-0005-0000-0000-0000C4010000}"/>
    <cellStyle name="Total 7" xfId="383" xr:uid="{00000000-0005-0000-0000-0000C5010000}"/>
    <cellStyle name="Total 8" xfId="384" xr:uid="{00000000-0005-0000-0000-0000C6010000}"/>
    <cellStyle name="Unit" xfId="74" xr:uid="{00000000-0005-0000-0000-0000C7010000}"/>
    <cellStyle name="Warning Text" xfId="75" builtinId="11" customBuiltin="1"/>
    <cellStyle name="Warning Text 2" xfId="385" xr:uid="{00000000-0005-0000-0000-0000C9010000}"/>
    <cellStyle name="Warning Text 3" xfId="386" xr:uid="{00000000-0005-0000-0000-0000CA010000}"/>
    <cellStyle name="Warning Text 4" xfId="387" xr:uid="{00000000-0005-0000-0000-0000CB010000}"/>
    <cellStyle name="Warning Text 5" xfId="388" xr:uid="{00000000-0005-0000-0000-0000CC010000}"/>
    <cellStyle name="Warning Text 6" xfId="389" xr:uid="{00000000-0005-0000-0000-0000CD010000}"/>
    <cellStyle name="Warning Text 7" xfId="390" xr:uid="{00000000-0005-0000-0000-0000CE010000}"/>
    <cellStyle name="Warning Text 8" xfId="391" xr:uid="{00000000-0005-0000-0000-0000CF010000}"/>
    <cellStyle name="Денежный 3" xfId="392" xr:uid="{00000000-0005-0000-0000-0000D0010000}"/>
    <cellStyle name="Денежный 4" xfId="393" xr:uid="{00000000-0005-0000-0000-0000D1010000}"/>
    <cellStyle name="Обычный 2" xfId="394" xr:uid="{00000000-0005-0000-0000-0000D2010000}"/>
    <cellStyle name="Обычный 2 2" xfId="395" xr:uid="{00000000-0005-0000-0000-0000D3010000}"/>
    <cellStyle name="Обычный 2 3" xfId="396" xr:uid="{00000000-0005-0000-0000-0000D4010000}"/>
    <cellStyle name="Обычный 2 4" xfId="397" xr:uid="{00000000-0005-0000-0000-0000D5010000}"/>
    <cellStyle name="Обычный 2 5" xfId="398" xr:uid="{00000000-0005-0000-0000-0000D6010000}"/>
    <cellStyle name="Обычный 2 6" xfId="399" xr:uid="{00000000-0005-0000-0000-0000D7010000}"/>
    <cellStyle name="Обычный 2 7" xfId="400" xr:uid="{00000000-0005-0000-0000-0000D8010000}"/>
    <cellStyle name="Обычный 2 8" xfId="401" xr:uid="{00000000-0005-0000-0000-0000D9010000}"/>
    <cellStyle name="Обычный 2 9" xfId="402" xr:uid="{00000000-0005-0000-0000-0000DA010000}"/>
    <cellStyle name="Обычный 8" xfId="403" xr:uid="{00000000-0005-0000-0000-0000DB010000}"/>
    <cellStyle name="Обычный 9" xfId="404" xr:uid="{00000000-0005-0000-0000-0000DC010000}"/>
    <cellStyle name="Обычный_Budget_final_25_02_02" xfId="76" xr:uid="{00000000-0005-0000-0000-0000DD010000}"/>
    <cellStyle name="Финансовый 2" xfId="405" xr:uid="{00000000-0005-0000-0000-0000DF010000}"/>
  </cellStyles>
  <dxfs count="0"/>
  <tableStyles count="0" defaultTableStyle="TableStyleMedium9" defaultPivotStyle="PivotStyleLight16"/>
  <colors>
    <mruColors>
      <color rgb="FF008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Relationship Id="rId14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hethana Biliyar" id="{B344FF99-86A8-440E-8AEE-47F5825EFC40}" userId="S::Chethana_Biliyar@dai.com::9e7cbfcf-df94-46a5-8d26-85a0c32aed4c" providerId="AD"/>
</personList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quity">
      <a:majorFont>
        <a:latin typeface="Franklin Gothic Book"/>
        <a:ea typeface=""/>
        <a:cs typeface=""/>
        <a:font script="Grek" typeface="Calibri"/>
        <a:font script="Cyrl" typeface="Calibri"/>
        <a:font script="Jpan" typeface="HGｺﾞｼｯｸM"/>
        <a:font script="Hang" typeface="바탕"/>
        <a:font script="Hans" typeface="幼圆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Grek" typeface="Cambria"/>
        <a:font script="Cyrl" typeface="Cambria"/>
        <a:font script="Jpan" typeface="HG創英ﾌﾟﾚｾﾞﾝｽEB"/>
        <a:font script="Hang" typeface="맑은 고딕"/>
        <a:font script="Hans" typeface="宋体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Equity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30000"/>
                <a:satMod val="300000"/>
              </a:schemeClr>
              <a:schemeClr val="phClr">
                <a:tint val="40000"/>
                <a:satMod val="200000"/>
              </a:schemeClr>
            </a:duotone>
          </a:blip>
          <a:tile tx="0" ty="0" sx="70000" sy="70000" flip="none" algn="ctr"/>
        </a:blipFill>
        <a:blipFill>
          <a:blip xmlns:r="http://schemas.openxmlformats.org/officeDocument/2006/relationships" r:embed="rId1">
            <a:duotone>
              <a:schemeClr val="phClr">
                <a:shade val="22000"/>
                <a:satMod val="160000"/>
              </a:schemeClr>
              <a:schemeClr val="phClr">
                <a:shade val="45000"/>
                <a:satMod val="100000"/>
              </a:schemeClr>
            </a:duotone>
          </a:blip>
          <a:tile tx="0" ty="0" sx="65000" sy="65000" flip="none" algn="ctr"/>
        </a:blipFill>
      </a:fillStyleLst>
      <a:lnStyleLst>
        <a:ln w="9525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55000" sy="55000" flip="none" algn="tl"/>
        </a:blip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9" dT="2020-05-12T12:58:42.92" personId="{B344FF99-86A8-440E-8AEE-47F5825EFC40}" id="{906E7932-2A9D-449B-9587-C5C1E3A89FC6}">
    <text>Clearly list each known recipient</text>
  </threadedComment>
</ThreadedComment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0C34D-750A-4D34-86F5-52DA7E01BD0D}">
  <sheetPr>
    <tabColor rgb="FF008000"/>
  </sheetPr>
  <dimension ref="A1:M39"/>
  <sheetViews>
    <sheetView tabSelected="1" zoomScale="80" zoomScaleNormal="80" workbookViewId="0">
      <selection activeCell="A34" sqref="A34"/>
    </sheetView>
  </sheetViews>
  <sheetFormatPr defaultColWidth="9.1796875" defaultRowHeight="12.5" x14ac:dyDescent="0.25"/>
  <cols>
    <col min="1" max="1" width="46.453125" style="2" customWidth="1"/>
    <col min="2" max="2" width="6.26953125" style="2" bestFit="1" customWidth="1"/>
    <col min="3" max="3" width="18.81640625" style="2" bestFit="1" customWidth="1"/>
    <col min="4" max="4" width="21.7265625" style="2" bestFit="1" customWidth="1"/>
    <col min="5" max="5" width="18.26953125" style="2" bestFit="1" customWidth="1"/>
    <col min="6" max="6" width="15.7265625" style="2" customWidth="1"/>
    <col min="7" max="7" width="18.81640625" style="2" bestFit="1" customWidth="1"/>
    <col min="8" max="8" width="21.7265625" style="2" bestFit="1" customWidth="1"/>
    <col min="9" max="9" width="22.26953125" style="2" bestFit="1" customWidth="1"/>
    <col min="10" max="10" width="6" style="157" bestFit="1" customWidth="1"/>
    <col min="11" max="11" width="6" style="158" bestFit="1" customWidth="1"/>
    <col min="12" max="12" width="15.1796875" style="5" bestFit="1" customWidth="1"/>
    <col min="13" max="13" width="13.81640625" style="2" customWidth="1"/>
    <col min="14" max="16384" width="9.1796875" style="2"/>
  </cols>
  <sheetData>
    <row r="1" spans="1:13" ht="13" x14ac:dyDescent="0.3">
      <c r="A1" s="1" t="s">
        <v>0</v>
      </c>
      <c r="B1" s="1"/>
      <c r="C1" s="1"/>
      <c r="D1" s="1"/>
      <c r="E1" s="1"/>
      <c r="F1" s="1"/>
      <c r="G1" s="1"/>
      <c r="H1" s="1"/>
      <c r="I1" s="95"/>
      <c r="L1" s="23"/>
      <c r="M1" s="95"/>
    </row>
    <row r="2" spans="1:13" ht="13" x14ac:dyDescent="0.3">
      <c r="A2" s="1" t="s">
        <v>1</v>
      </c>
      <c r="B2" s="1"/>
      <c r="C2" s="1"/>
      <c r="D2" s="1"/>
      <c r="E2" s="1"/>
      <c r="F2" s="1"/>
      <c r="G2" s="1"/>
      <c r="H2" s="1"/>
      <c r="I2" s="95"/>
      <c r="L2" s="95"/>
      <c r="M2" s="95"/>
    </row>
    <row r="3" spans="1:13" x14ac:dyDescent="0.25">
      <c r="A3" s="95"/>
      <c r="B3" s="95"/>
      <c r="C3" s="95"/>
      <c r="D3" s="95"/>
      <c r="E3" s="95"/>
      <c r="F3" s="95"/>
      <c r="G3" s="95"/>
      <c r="H3" s="95"/>
      <c r="I3" s="95"/>
      <c r="L3" s="170"/>
      <c r="M3" s="95"/>
    </row>
    <row r="4" spans="1:13" s="32" customFormat="1" ht="21.75" customHeight="1" thickBot="1" x14ac:dyDescent="0.3">
      <c r="A4" s="37" t="s">
        <v>2</v>
      </c>
      <c r="B4" s="38" t="s">
        <v>3</v>
      </c>
      <c r="C4" s="38" t="s">
        <v>4</v>
      </c>
      <c r="D4" s="38" t="s">
        <v>5</v>
      </c>
      <c r="E4" s="38" t="s">
        <v>6</v>
      </c>
      <c r="F4" s="38" t="s">
        <v>7</v>
      </c>
      <c r="G4" s="38" t="s">
        <v>8</v>
      </c>
      <c r="H4" s="38" t="s">
        <v>9</v>
      </c>
      <c r="I4" s="39" t="s">
        <v>10</v>
      </c>
      <c r="J4" s="159"/>
      <c r="K4" s="160"/>
      <c r="L4" s="204"/>
      <c r="M4" s="204"/>
    </row>
    <row r="5" spans="1:13" ht="5.5" customHeight="1" x14ac:dyDescent="0.3">
      <c r="A5" s="92"/>
      <c r="B5" s="95"/>
      <c r="C5" s="95"/>
      <c r="D5" s="95"/>
      <c r="E5" s="95"/>
      <c r="F5" s="95"/>
      <c r="G5" s="95"/>
      <c r="H5" s="95"/>
      <c r="I5" s="120"/>
      <c r="L5" s="13"/>
      <c r="M5" s="14"/>
    </row>
    <row r="6" spans="1:13" s="36" customFormat="1" ht="17.25" customHeight="1" x14ac:dyDescent="0.25">
      <c r="A6" s="33" t="s">
        <v>11</v>
      </c>
      <c r="B6" s="34"/>
      <c r="C6" s="34">
        <f>'Mgmt Labor'!F23</f>
        <v>0</v>
      </c>
      <c r="D6" s="34">
        <f>'Mgmt Labor'!I23</f>
        <v>0</v>
      </c>
      <c r="E6" s="34">
        <f>'Mgmt Labor'!L23</f>
        <v>0</v>
      </c>
      <c r="F6" s="34">
        <f>'Mgmt Labor'!O23</f>
        <v>0</v>
      </c>
      <c r="G6" s="34">
        <f>'Mgmt Labor'!R23</f>
        <v>0</v>
      </c>
      <c r="H6" s="34">
        <f>'Mgmt Labor'!U23</f>
        <v>0</v>
      </c>
      <c r="I6" s="35">
        <f>H6+G6+F6+E6+D6+C6</f>
        <v>0</v>
      </c>
      <c r="J6" s="159">
        <f>I6-'Mgmt Labor'!W23</f>
        <v>0</v>
      </c>
      <c r="K6" s="160"/>
      <c r="L6" s="171"/>
      <c r="M6" s="171"/>
    </row>
    <row r="7" spans="1:13" ht="6.65" customHeight="1" x14ac:dyDescent="0.3">
      <c r="A7" s="92"/>
      <c r="B7" s="95"/>
      <c r="C7" s="170"/>
      <c r="D7" s="170"/>
      <c r="E7" s="170"/>
      <c r="F7" s="170"/>
      <c r="G7" s="170"/>
      <c r="H7" s="170"/>
      <c r="I7" s="9"/>
      <c r="L7" s="170"/>
      <c r="M7" s="95"/>
    </row>
    <row r="8" spans="1:13" s="36" customFormat="1" ht="17.25" customHeight="1" x14ac:dyDescent="0.25">
      <c r="A8" s="33" t="s">
        <v>12</v>
      </c>
      <c r="B8" s="97">
        <v>0</v>
      </c>
      <c r="C8" s="34">
        <f>C6*$B8</f>
        <v>0</v>
      </c>
      <c r="D8" s="34">
        <f t="shared" ref="D8:H8" si="0">D6*$B8</f>
        <v>0</v>
      </c>
      <c r="E8" s="34">
        <f t="shared" si="0"/>
        <v>0</v>
      </c>
      <c r="F8" s="34">
        <f t="shared" si="0"/>
        <v>0</v>
      </c>
      <c r="G8" s="34">
        <f t="shared" si="0"/>
        <v>0</v>
      </c>
      <c r="H8" s="34">
        <f t="shared" si="0"/>
        <v>0</v>
      </c>
      <c r="I8" s="35">
        <f>H8+G8+F8+E8+D8+C8</f>
        <v>0</v>
      </c>
      <c r="J8" s="159">
        <f>I8-(B8*I6)</f>
        <v>0</v>
      </c>
      <c r="K8" s="160"/>
      <c r="L8" s="171"/>
      <c r="M8" s="171"/>
    </row>
    <row r="9" spans="1:13" ht="7.9" customHeight="1" x14ac:dyDescent="0.3">
      <c r="A9" s="92"/>
      <c r="B9" s="95"/>
      <c r="C9" s="170"/>
      <c r="D9" s="170"/>
      <c r="E9" s="170"/>
      <c r="F9" s="170"/>
      <c r="G9" s="170"/>
      <c r="H9" s="170"/>
      <c r="I9" s="9"/>
      <c r="L9" s="170"/>
      <c r="M9" s="95"/>
    </row>
    <row r="10" spans="1:13" s="36" customFormat="1" ht="17.25" customHeight="1" x14ac:dyDescent="0.25">
      <c r="A10" s="33" t="s">
        <v>13</v>
      </c>
      <c r="B10" s="97">
        <v>0</v>
      </c>
      <c r="C10" s="34">
        <f>(C8+C6)*$B10</f>
        <v>0</v>
      </c>
      <c r="D10" s="34">
        <f>(D8+D6)*$B10</f>
        <v>0</v>
      </c>
      <c r="E10" s="34">
        <f>(E8+E6)*$B10</f>
        <v>0</v>
      </c>
      <c r="F10" s="34">
        <f t="shared" ref="F10:H10" si="1">(F8+F6)*$B10</f>
        <v>0</v>
      </c>
      <c r="G10" s="34">
        <f t="shared" si="1"/>
        <v>0</v>
      </c>
      <c r="H10" s="34">
        <f t="shared" si="1"/>
        <v>0</v>
      </c>
      <c r="I10" s="35">
        <f>H10+G10+F10+E10+D10+C10</f>
        <v>0</v>
      </c>
      <c r="J10" s="159">
        <f>I10-(B10*(I8+I6))</f>
        <v>0</v>
      </c>
      <c r="K10" s="160"/>
      <c r="L10" s="171"/>
      <c r="M10" s="171"/>
    </row>
    <row r="11" spans="1:13" ht="7.15" customHeight="1" x14ac:dyDescent="0.3">
      <c r="A11" s="92"/>
      <c r="B11" s="95"/>
      <c r="C11" s="170"/>
      <c r="D11" s="170"/>
      <c r="E11" s="170"/>
      <c r="F11" s="170"/>
      <c r="G11" s="170"/>
      <c r="H11" s="170"/>
      <c r="I11" s="9"/>
      <c r="L11" s="170"/>
      <c r="M11" s="95"/>
    </row>
    <row r="12" spans="1:13" s="36" customFormat="1" ht="17.25" customHeight="1" x14ac:dyDescent="0.25">
      <c r="A12" s="33" t="s">
        <v>14</v>
      </c>
      <c r="B12" s="34"/>
      <c r="C12" s="34">
        <f>Travel!G22</f>
        <v>0</v>
      </c>
      <c r="D12" s="34">
        <f>Travel!K22</f>
        <v>0</v>
      </c>
      <c r="E12" s="34">
        <f>Travel!O22</f>
        <v>0</v>
      </c>
      <c r="F12" s="34">
        <f>Travel!S22</f>
        <v>0</v>
      </c>
      <c r="G12" s="34">
        <f>Travel!U22</f>
        <v>0</v>
      </c>
      <c r="H12" s="34">
        <f>Travel!W22</f>
        <v>0</v>
      </c>
      <c r="I12" s="35">
        <f>H12+G12+F12+E12+D12+C12</f>
        <v>0</v>
      </c>
      <c r="J12" s="159">
        <f>I12-Travel!AB22</f>
        <v>0</v>
      </c>
      <c r="K12" s="160"/>
      <c r="L12" s="171"/>
      <c r="M12" s="171"/>
    </row>
    <row r="13" spans="1:13" ht="7.9" customHeight="1" x14ac:dyDescent="0.3">
      <c r="A13" s="30"/>
      <c r="B13" s="1"/>
      <c r="C13" s="3"/>
      <c r="D13" s="3"/>
      <c r="E13" s="3"/>
      <c r="F13" s="3"/>
      <c r="G13" s="3"/>
      <c r="H13" s="3"/>
      <c r="I13" s="9"/>
      <c r="L13" s="170"/>
      <c r="M13" s="172"/>
    </row>
    <row r="14" spans="1:13" ht="13" x14ac:dyDescent="0.3">
      <c r="A14" s="29" t="str">
        <f>'Ops ODCs'!A8</f>
        <v>Other Direct Costs - Operations</v>
      </c>
      <c r="B14" s="95"/>
      <c r="C14" s="170"/>
      <c r="D14" s="170"/>
      <c r="E14" s="170"/>
      <c r="F14" s="170"/>
      <c r="G14" s="170"/>
      <c r="H14" s="170"/>
      <c r="I14" s="9"/>
      <c r="L14" s="170"/>
      <c r="M14" s="172"/>
    </row>
    <row r="15" spans="1:13" ht="13" x14ac:dyDescent="0.3">
      <c r="A15" s="92" t="str">
        <f>'Ops ODCs'!A11</f>
        <v>1. Office Operating Costs</v>
      </c>
      <c r="B15" s="95"/>
      <c r="C15" s="170">
        <f>'Ops ODCs'!E45</f>
        <v>0</v>
      </c>
      <c r="D15" s="170">
        <f>'Ops ODCs'!I45</f>
        <v>0</v>
      </c>
      <c r="E15" s="170">
        <f>'Ops ODCs'!M45</f>
        <v>0</v>
      </c>
      <c r="F15" s="170">
        <f>'Ops ODCs'!Q45</f>
        <v>0</v>
      </c>
      <c r="G15" s="170">
        <f>'Ops ODCs'!S45</f>
        <v>0</v>
      </c>
      <c r="H15" s="170">
        <f>'Ops ODCs'!U45</f>
        <v>0</v>
      </c>
      <c r="I15" s="9">
        <f t="shared" ref="I15:I17" si="2">H15+G15+F15+E15+D15+C15</f>
        <v>0</v>
      </c>
      <c r="L15" s="170"/>
      <c r="M15" s="172"/>
    </row>
    <row r="16" spans="1:13" ht="13" x14ac:dyDescent="0.3">
      <c r="A16" s="92" t="str">
        <f>'Ops ODCs'!A47</f>
        <v>2. Local Support Staff (FSN 1 - 9)</v>
      </c>
      <c r="B16" s="95"/>
      <c r="C16" s="170">
        <f>'Ops ODCs'!E87</f>
        <v>0</v>
      </c>
      <c r="D16" s="170">
        <f>'Ops ODCs'!I87</f>
        <v>0</v>
      </c>
      <c r="E16" s="170">
        <f>'Ops ODCs'!M87</f>
        <v>0</v>
      </c>
      <c r="F16" s="170">
        <f>'Ops ODCs'!Q87</f>
        <v>0</v>
      </c>
      <c r="G16" s="170">
        <f>'Ops ODCs'!S87</f>
        <v>0</v>
      </c>
      <c r="H16" s="170">
        <f>'Ops ODCs'!U87</f>
        <v>0</v>
      </c>
      <c r="I16" s="9">
        <f t="shared" si="2"/>
        <v>0</v>
      </c>
      <c r="L16" s="170"/>
      <c r="M16" s="172"/>
    </row>
    <row r="17" spans="1:13" ht="13" x14ac:dyDescent="0.3">
      <c r="A17" s="92" t="str">
        <f>'Ops ODCs'!A89</f>
        <v xml:space="preserve">3. Insurance and Social Charges </v>
      </c>
      <c r="B17" s="95"/>
      <c r="C17" s="170">
        <f>'Ops ODCs'!E96</f>
        <v>0</v>
      </c>
      <c r="D17" s="170">
        <f>'Ops ODCs'!I96</f>
        <v>0</v>
      </c>
      <c r="E17" s="170">
        <f>'Ops ODCs'!M96</f>
        <v>0</v>
      </c>
      <c r="F17" s="170">
        <f>'Ops ODCs'!Q96</f>
        <v>0</v>
      </c>
      <c r="G17" s="170">
        <f>'Ops ODCs'!S96</f>
        <v>0</v>
      </c>
      <c r="H17" s="170">
        <f>'Ops ODCs'!U96</f>
        <v>0</v>
      </c>
      <c r="I17" s="9">
        <f t="shared" si="2"/>
        <v>0</v>
      </c>
      <c r="L17" s="170"/>
      <c r="M17" s="172"/>
    </row>
    <row r="18" spans="1:13" s="36" customFormat="1" ht="17.25" customHeight="1" x14ac:dyDescent="0.25">
      <c r="A18" s="33" t="s">
        <v>15</v>
      </c>
      <c r="B18" s="34"/>
      <c r="C18" s="34">
        <f>SUM(C15:C17)</f>
        <v>0</v>
      </c>
      <c r="D18" s="34">
        <f>SUM(D15:D17)</f>
        <v>0</v>
      </c>
      <c r="E18" s="34">
        <f>SUM(E15:E17)</f>
        <v>0</v>
      </c>
      <c r="F18" s="34">
        <f t="shared" ref="F18:H18" si="3">SUM(F15:F17)</f>
        <v>0</v>
      </c>
      <c r="G18" s="34">
        <f t="shared" si="3"/>
        <v>0</v>
      </c>
      <c r="H18" s="34">
        <f t="shared" si="3"/>
        <v>0</v>
      </c>
      <c r="I18" s="35">
        <f>H18+G18+F18+E18+D18+C18</f>
        <v>0</v>
      </c>
      <c r="J18" s="159">
        <f>SUM(I15:I17)-I18</f>
        <v>0</v>
      </c>
      <c r="K18" s="160">
        <f>I18-'Ops ODCs'!Z98</f>
        <v>0</v>
      </c>
      <c r="L18" s="171"/>
      <c r="M18" s="171"/>
    </row>
    <row r="19" spans="1:13" ht="6.65" customHeight="1" x14ac:dyDescent="0.3">
      <c r="A19" s="92"/>
      <c r="B19" s="95"/>
      <c r="C19" s="170"/>
      <c r="D19" s="170"/>
      <c r="E19" s="170"/>
      <c r="F19" s="170"/>
      <c r="G19" s="170"/>
      <c r="H19" s="170"/>
      <c r="I19" s="105"/>
      <c r="L19" s="170"/>
      <c r="M19" s="172"/>
    </row>
    <row r="20" spans="1:13" ht="13" x14ac:dyDescent="0.3">
      <c r="A20" s="29" t="s">
        <v>16</v>
      </c>
      <c r="B20" s="95"/>
      <c r="C20" s="170"/>
      <c r="D20" s="170"/>
      <c r="E20" s="170"/>
      <c r="F20" s="170"/>
      <c r="G20" s="170"/>
      <c r="H20" s="170"/>
      <c r="I20" s="9"/>
      <c r="L20" s="170"/>
      <c r="M20" s="172"/>
    </row>
    <row r="21" spans="1:13" ht="13" x14ac:dyDescent="0.3">
      <c r="A21" s="92" t="str">
        <f>'Tech Activities'!A9</f>
        <v>Independent Consultants (Pool)</v>
      </c>
      <c r="B21" s="95"/>
      <c r="C21" s="170">
        <f>'Tech Activities'!E9</f>
        <v>0</v>
      </c>
      <c r="D21" s="170">
        <f>'Tech Activities'!I9</f>
        <v>0</v>
      </c>
      <c r="E21" s="170">
        <f>'Tech Activities'!M9</f>
        <v>0</v>
      </c>
      <c r="F21" s="170">
        <f>'Tech Activities'!Q9</f>
        <v>0</v>
      </c>
      <c r="G21" s="170">
        <f>'Tech Activities'!S9</f>
        <v>0</v>
      </c>
      <c r="H21" s="170">
        <f>'Tech Activities'!U9</f>
        <v>0</v>
      </c>
      <c r="I21" s="9">
        <f t="shared" ref="I21:I22" si="4">H21+G21+F21+E21+D21+C21</f>
        <v>0</v>
      </c>
      <c r="L21" s="170"/>
      <c r="M21" s="172"/>
    </row>
    <row r="22" spans="1:13" ht="13" x14ac:dyDescent="0.3">
      <c r="A22" s="92" t="s">
        <v>17</v>
      </c>
      <c r="B22" s="95"/>
      <c r="C22" s="170">
        <f>'Tech Activities'!E17-'Tech Activities'!E9</f>
        <v>0</v>
      </c>
      <c r="D22" s="170">
        <f>'Tech Activities'!I17-'Tech Activities'!I9</f>
        <v>0</v>
      </c>
      <c r="E22" s="170">
        <f>'Tech Activities'!M17-'Tech Activities'!M9</f>
        <v>0</v>
      </c>
      <c r="F22" s="170">
        <f>'Tech Activities'!Q17-'Tech Activities'!Q9</f>
        <v>0</v>
      </c>
      <c r="G22" s="170">
        <f>'Tech Activities'!S17-'Tech Activities'!S9</f>
        <v>0</v>
      </c>
      <c r="H22" s="170">
        <f>'Tech Activities'!U17-'Tech Activities'!U9</f>
        <v>0</v>
      </c>
      <c r="I22" s="9">
        <f t="shared" si="4"/>
        <v>0</v>
      </c>
      <c r="L22" s="170"/>
      <c r="M22" s="172"/>
    </row>
    <row r="23" spans="1:13" s="36" customFormat="1" ht="17.25" customHeight="1" x14ac:dyDescent="0.25">
      <c r="A23" s="33" t="s">
        <v>18</v>
      </c>
      <c r="B23" s="34"/>
      <c r="C23" s="34">
        <f>SUM(C21:C22)</f>
        <v>0</v>
      </c>
      <c r="D23" s="34">
        <f>SUM(D21:D22)</f>
        <v>0</v>
      </c>
      <c r="E23" s="34">
        <f>SUM(E21:E22)</f>
        <v>0</v>
      </c>
      <c r="F23" s="34">
        <f t="shared" ref="F23:H23" si="5">SUM(F21:F22)</f>
        <v>0</v>
      </c>
      <c r="G23" s="34">
        <f t="shared" si="5"/>
        <v>0</v>
      </c>
      <c r="H23" s="34">
        <f t="shared" si="5"/>
        <v>0</v>
      </c>
      <c r="I23" s="35">
        <f>H23+G23+F23+E23+D23+C23</f>
        <v>0</v>
      </c>
      <c r="J23" s="159">
        <f>I23-(I22+I21)</f>
        <v>0</v>
      </c>
      <c r="K23" s="160">
        <f>I23-'Tech Activities'!Z17</f>
        <v>0</v>
      </c>
      <c r="L23" s="171"/>
      <c r="M23" s="171"/>
    </row>
    <row r="24" spans="1:13" ht="13" x14ac:dyDescent="0.3">
      <c r="A24" s="92"/>
      <c r="B24" s="95"/>
      <c r="C24" s="170"/>
      <c r="D24" s="170"/>
      <c r="E24" s="170"/>
      <c r="F24" s="170"/>
      <c r="G24" s="170"/>
      <c r="H24" s="170"/>
      <c r="I24" s="105"/>
      <c r="L24" s="170"/>
      <c r="M24" s="172"/>
    </row>
    <row r="25" spans="1:13" s="62" customFormat="1" ht="17.25" customHeight="1" x14ac:dyDescent="0.25">
      <c r="A25" s="136" t="s">
        <v>19</v>
      </c>
      <c r="B25" s="137"/>
      <c r="C25" s="137">
        <f>C23+C18+C12+C10+C8+C6</f>
        <v>0</v>
      </c>
      <c r="D25" s="137">
        <f>D23+D18+D12+D10+D8+D6</f>
        <v>0</v>
      </c>
      <c r="E25" s="137">
        <f>E23+E18+E12+E10+E8+E6</f>
        <v>0</v>
      </c>
      <c r="F25" s="137">
        <f t="shared" ref="F25:H25" si="6">F23+F18+F12+F10+F8+F6</f>
        <v>0</v>
      </c>
      <c r="G25" s="137">
        <f t="shared" si="6"/>
        <v>0</v>
      </c>
      <c r="H25" s="137">
        <f t="shared" si="6"/>
        <v>0</v>
      </c>
      <c r="I25" s="138">
        <f>H25+G25+F25+E25+D25+C25</f>
        <v>0</v>
      </c>
      <c r="J25" s="161">
        <f>I25-(SUM(I23+I18+I12+I10+I8+I6))</f>
        <v>0</v>
      </c>
      <c r="K25" s="160"/>
      <c r="L25" s="63"/>
      <c r="M25" s="63"/>
    </row>
    <row r="26" spans="1:13" s="155" customFormat="1" ht="11.5" x14ac:dyDescent="0.25">
      <c r="A26" s="149" t="s">
        <v>20</v>
      </c>
      <c r="B26" s="150">
        <v>0</v>
      </c>
      <c r="C26" s="151">
        <f>C25*$B26</f>
        <v>0</v>
      </c>
      <c r="D26" s="151">
        <f t="shared" ref="D26:H26" si="7">D25*$B26</f>
        <v>0</v>
      </c>
      <c r="E26" s="151">
        <f t="shared" si="7"/>
        <v>0</v>
      </c>
      <c r="F26" s="151">
        <f t="shared" si="7"/>
        <v>0</v>
      </c>
      <c r="G26" s="151">
        <f t="shared" si="7"/>
        <v>0</v>
      </c>
      <c r="H26" s="151">
        <f t="shared" si="7"/>
        <v>0</v>
      </c>
      <c r="I26" s="152">
        <f>H26+G26+F26+E26+D26+C26</f>
        <v>0</v>
      </c>
      <c r="J26" s="162">
        <f>I26-(B26*I25)</f>
        <v>0</v>
      </c>
      <c r="K26" s="163"/>
      <c r="L26" s="153"/>
      <c r="M26" s="154"/>
    </row>
    <row r="27" spans="1:13" ht="25.5" customHeight="1" x14ac:dyDescent="0.25">
      <c r="A27" s="136" t="s">
        <v>21</v>
      </c>
      <c r="B27" s="137"/>
      <c r="C27" s="137">
        <f>C26+C25</f>
        <v>0</v>
      </c>
      <c r="D27" s="137">
        <f t="shared" ref="D27:H27" si="8">D26+D25</f>
        <v>0</v>
      </c>
      <c r="E27" s="137">
        <f t="shared" si="8"/>
        <v>0</v>
      </c>
      <c r="F27" s="137">
        <f t="shared" si="8"/>
        <v>0</v>
      </c>
      <c r="G27" s="137">
        <f t="shared" si="8"/>
        <v>0</v>
      </c>
      <c r="H27" s="137">
        <f t="shared" si="8"/>
        <v>0</v>
      </c>
      <c r="I27" s="137">
        <f>SUM(I25:I26)</f>
        <v>0</v>
      </c>
      <c r="J27" s="157">
        <f>I27-(SUM(C27:H27))</f>
        <v>0</v>
      </c>
      <c r="L27" s="170"/>
      <c r="M27" s="172"/>
    </row>
    <row r="28" spans="1:13" customFormat="1" ht="10.15" customHeight="1" x14ac:dyDescent="0.25">
      <c r="J28" s="164"/>
      <c r="K28" s="158"/>
    </row>
    <row r="29" spans="1:13" customFormat="1" x14ac:dyDescent="0.25">
      <c r="A29" s="33" t="s">
        <v>22</v>
      </c>
      <c r="B29" s="34"/>
      <c r="C29" s="34">
        <f>'Tech Activities'!E31</f>
        <v>0</v>
      </c>
      <c r="D29" s="34">
        <f>'Tech Activities'!I31</f>
        <v>0</v>
      </c>
      <c r="E29" s="34">
        <f>'Tech Activities'!M31</f>
        <v>0</v>
      </c>
      <c r="F29" s="34">
        <f>'Tech Activities'!Q31</f>
        <v>0</v>
      </c>
      <c r="G29" s="34">
        <f>'Tech Activities'!S31</f>
        <v>0</v>
      </c>
      <c r="H29" s="34">
        <f>'Tech Activities'!U31</f>
        <v>0</v>
      </c>
      <c r="I29" s="35">
        <f>H29+G29+F29+E29+D29+C29</f>
        <v>0</v>
      </c>
      <c r="J29" s="158">
        <f>I29-'Tech Activities'!Z31</f>
        <v>0</v>
      </c>
      <c r="K29" s="158"/>
    </row>
    <row r="30" spans="1:13" ht="10.15" customHeight="1" x14ac:dyDescent="0.3">
      <c r="A30" s="30"/>
      <c r="B30" s="173"/>
      <c r="C30" s="170"/>
      <c r="D30" s="170"/>
      <c r="E30" s="170"/>
      <c r="F30" s="170"/>
      <c r="G30" s="170"/>
      <c r="H30" s="170"/>
      <c r="I30" s="174"/>
      <c r="L30" s="170"/>
      <c r="M30" s="172"/>
    </row>
    <row r="31" spans="1:13" ht="30" customHeight="1" x14ac:dyDescent="0.25">
      <c r="A31" s="139" t="s">
        <v>23</v>
      </c>
      <c r="B31" s="140"/>
      <c r="C31" s="57">
        <f>C29+C27</f>
        <v>0</v>
      </c>
      <c r="D31" s="57">
        <f>D29+D27</f>
        <v>0</v>
      </c>
      <c r="E31" s="57">
        <f>E29+E27</f>
        <v>0</v>
      </c>
      <c r="F31" s="57">
        <f t="shared" ref="F31:H31" si="9">F29+F27</f>
        <v>0</v>
      </c>
      <c r="G31" s="57">
        <f t="shared" si="9"/>
        <v>0</v>
      </c>
      <c r="H31" s="57">
        <f t="shared" si="9"/>
        <v>0</v>
      </c>
      <c r="I31" s="57">
        <f>I29+I27</f>
        <v>0</v>
      </c>
      <c r="J31" s="157">
        <f>I31-'Tech Activities'!Z33-'Ops ODCs'!Z98-Travel!AB22-'Mgmt Labor'!W23-Summary!I26-Summary!I10-Summary!I8</f>
        <v>0</v>
      </c>
      <c r="K31" s="158" t="s">
        <v>24</v>
      </c>
      <c r="L31" s="170"/>
      <c r="M31" s="172"/>
    </row>
    <row r="32" spans="1:13" ht="30" customHeight="1" x14ac:dyDescent="0.25">
      <c r="A32" s="93"/>
      <c r="B32" s="93"/>
      <c r="C32" s="94"/>
      <c r="D32" s="94"/>
      <c r="E32" s="94"/>
      <c r="F32" s="94"/>
      <c r="G32" s="94"/>
      <c r="H32" s="94"/>
      <c r="I32" s="94"/>
      <c r="J32" s="165"/>
      <c r="K32" s="166"/>
      <c r="L32" s="170"/>
      <c r="M32" s="172"/>
    </row>
    <row r="33" spans="1:13" x14ac:dyDescent="0.25">
      <c r="A33" s="95"/>
      <c r="B33" s="95"/>
      <c r="C33" s="175"/>
      <c r="D33" s="95"/>
      <c r="E33" s="170"/>
      <c r="F33" s="95"/>
      <c r="G33" s="95"/>
      <c r="H33" s="95"/>
      <c r="I33" s="95"/>
      <c r="L33" s="170"/>
      <c r="M33" s="95"/>
    </row>
    <row r="34" spans="1:13" x14ac:dyDescent="0.25">
      <c r="A34" s="95"/>
      <c r="B34" s="95"/>
      <c r="C34" s="175"/>
      <c r="D34" s="95"/>
      <c r="E34" s="170"/>
      <c r="F34" s="95"/>
      <c r="G34" s="95"/>
      <c r="H34" s="95"/>
      <c r="I34" s="95"/>
      <c r="L34" s="170"/>
      <c r="M34" s="95"/>
    </row>
    <row r="35" spans="1:13" x14ac:dyDescent="0.25">
      <c r="A35" s="95"/>
      <c r="B35" s="95"/>
      <c r="C35" s="175"/>
      <c r="D35" s="95"/>
      <c r="E35" s="170"/>
      <c r="F35" s="95"/>
      <c r="G35" s="95"/>
      <c r="H35" s="95"/>
      <c r="I35" s="95"/>
      <c r="L35" s="170"/>
      <c r="M35" s="95"/>
    </row>
    <row r="36" spans="1:13" x14ac:dyDescent="0.25">
      <c r="A36" s="95"/>
      <c r="B36" s="95"/>
      <c r="C36" s="175"/>
      <c r="D36" s="95"/>
      <c r="E36" s="170"/>
      <c r="F36" s="95"/>
      <c r="G36" s="95"/>
      <c r="H36" s="95"/>
      <c r="I36" s="95"/>
      <c r="L36" s="170"/>
      <c r="M36" s="95"/>
    </row>
    <row r="37" spans="1:13" x14ac:dyDescent="0.25">
      <c r="A37" s="176"/>
      <c r="B37" s="95"/>
      <c r="C37" s="175"/>
      <c r="D37" s="95"/>
      <c r="E37" s="175"/>
      <c r="F37" s="95"/>
      <c r="G37" s="95"/>
      <c r="H37" s="95"/>
      <c r="I37" s="95"/>
      <c r="J37" s="177"/>
      <c r="L37" s="95"/>
      <c r="M37" s="95"/>
    </row>
    <row r="38" spans="1:13" x14ac:dyDescent="0.25">
      <c r="A38" s="176"/>
      <c r="B38" s="95"/>
      <c r="C38" s="8"/>
      <c r="D38" s="95"/>
      <c r="E38" s="8"/>
      <c r="F38" s="95"/>
      <c r="G38" s="95"/>
      <c r="H38" s="95"/>
      <c r="I38" s="95"/>
      <c r="J38" s="177"/>
      <c r="L38" s="95"/>
      <c r="M38" s="95"/>
    </row>
    <row r="39" spans="1:13" x14ac:dyDescent="0.25">
      <c r="A39" s="95"/>
      <c r="B39" s="95"/>
      <c r="C39" s="175"/>
      <c r="D39" s="95"/>
      <c r="E39" s="95"/>
      <c r="F39" s="95"/>
      <c r="G39" s="95"/>
      <c r="H39" s="95"/>
      <c r="I39" s="95"/>
      <c r="J39" s="177"/>
      <c r="L39" s="95"/>
      <c r="M39" s="95"/>
    </row>
  </sheetData>
  <mergeCells count="1">
    <mergeCell ref="L4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2" tint="-0.249977111117893"/>
    <pageSetUpPr fitToPage="1"/>
  </sheetPr>
  <dimension ref="A1:Z41"/>
  <sheetViews>
    <sheetView zoomScale="73" zoomScaleNormal="73" zoomScaleSheetLayoutView="80" workbookViewId="0">
      <pane xSplit="1" ySplit="7" topLeftCell="E8" activePane="bottomRight" state="frozen"/>
      <selection pane="topRight" sqref="A1:E1"/>
      <selection pane="bottomLeft" sqref="A1:E1"/>
      <selection pane="bottomRight" activeCell="O23" sqref="O23"/>
    </sheetView>
  </sheetViews>
  <sheetFormatPr defaultColWidth="9.1796875" defaultRowHeight="12.5" x14ac:dyDescent="0.25"/>
  <cols>
    <col min="1" max="1" width="36.453125" style="2" customWidth="1"/>
    <col min="2" max="2" width="9.81640625" style="2" bestFit="1" customWidth="1"/>
    <col min="3" max="3" width="16.453125" style="2" customWidth="1"/>
    <col min="4" max="4" width="11.81640625" style="2" customWidth="1"/>
    <col min="5" max="5" width="11" style="4" customWidth="1"/>
    <col min="6" max="6" width="14.26953125" style="2" customWidth="1"/>
    <col min="7" max="7" width="11" style="2" customWidth="1"/>
    <col min="8" max="8" width="11" style="4" customWidth="1"/>
    <col min="9" max="9" width="14.26953125" style="2" customWidth="1"/>
    <col min="10" max="10" width="11" style="2" customWidth="1"/>
    <col min="11" max="11" width="11" style="4" customWidth="1"/>
    <col min="12" max="18" width="14.26953125" style="2" customWidth="1"/>
    <col min="19" max="19" width="11" style="2" customWidth="1"/>
    <col min="20" max="20" width="11" style="4" customWidth="1"/>
    <col min="21" max="21" width="14.26953125" style="2" customWidth="1"/>
    <col min="22" max="22" width="14.26953125" style="4" customWidth="1"/>
    <col min="23" max="23" width="15.54296875" style="2" customWidth="1"/>
    <col min="24" max="24" width="10.54296875" style="2" customWidth="1"/>
    <col min="25" max="25" width="10.1796875" style="2" customWidth="1"/>
    <col min="26" max="26" width="10.1796875" style="2" bestFit="1" customWidth="1"/>
    <col min="27" max="16384" width="9.1796875" style="2"/>
  </cols>
  <sheetData>
    <row r="1" spans="1:26" ht="13" x14ac:dyDescent="0.3">
      <c r="A1" s="1" t="str">
        <f>Summary!A1</f>
        <v>Project Title</v>
      </c>
      <c r="B1" s="95"/>
      <c r="C1" s="1"/>
      <c r="D1" s="1"/>
      <c r="E1" s="14"/>
      <c r="F1" s="95"/>
      <c r="G1" s="1"/>
      <c r="H1" s="14"/>
      <c r="I1" s="95"/>
      <c r="J1" s="1"/>
      <c r="K1" s="14"/>
      <c r="L1" s="95"/>
      <c r="M1" s="95"/>
      <c r="N1" s="95"/>
      <c r="O1" s="95"/>
      <c r="P1" s="95"/>
      <c r="Q1" s="95"/>
      <c r="R1" s="95"/>
      <c r="S1" s="1"/>
      <c r="T1" s="14"/>
      <c r="U1" s="95"/>
      <c r="V1" s="178"/>
      <c r="W1" s="6" t="s">
        <v>25</v>
      </c>
      <c r="X1" s="95"/>
      <c r="Y1" s="95"/>
      <c r="Z1" s="95"/>
    </row>
    <row r="2" spans="1:26" ht="13" x14ac:dyDescent="0.3">
      <c r="A2" s="1" t="str">
        <f>Summary!A2</f>
        <v>Project #</v>
      </c>
      <c r="B2" s="95"/>
      <c r="C2" s="1"/>
      <c r="D2" s="1"/>
      <c r="E2" s="14"/>
      <c r="F2" s="95"/>
      <c r="G2" s="1"/>
      <c r="H2" s="14"/>
      <c r="I2" s="95"/>
      <c r="J2" s="1"/>
      <c r="K2" s="14"/>
      <c r="L2" s="95"/>
      <c r="M2" s="95"/>
      <c r="N2" s="95"/>
      <c r="O2" s="95"/>
      <c r="P2" s="95"/>
      <c r="Q2" s="95"/>
      <c r="R2" s="95"/>
      <c r="S2" s="1"/>
      <c r="T2" s="14"/>
      <c r="U2" s="95"/>
      <c r="V2" s="178"/>
      <c r="W2" s="95"/>
      <c r="X2" s="95"/>
      <c r="Y2" s="95"/>
      <c r="Z2" s="95"/>
    </row>
    <row r="3" spans="1:26" x14ac:dyDescent="0.25">
      <c r="A3" s="95"/>
      <c r="B3" s="95"/>
      <c r="C3" s="95"/>
      <c r="D3" s="95"/>
      <c r="E3" s="178"/>
      <c r="F3" s="95"/>
      <c r="G3" s="95"/>
      <c r="H3" s="178"/>
      <c r="I3" s="95"/>
      <c r="J3" s="95"/>
      <c r="K3" s="178"/>
      <c r="L3" s="95"/>
      <c r="M3" s="95"/>
      <c r="N3" s="95"/>
      <c r="O3" s="95"/>
      <c r="P3" s="95"/>
      <c r="Q3" s="95"/>
      <c r="R3" s="95"/>
      <c r="S3" s="95"/>
      <c r="T3" s="178"/>
      <c r="U3" s="95"/>
      <c r="V3" s="178"/>
      <c r="W3" s="95"/>
      <c r="X3" s="95"/>
      <c r="Y3" s="95"/>
      <c r="Z3" s="95"/>
    </row>
    <row r="4" spans="1:26" ht="13" x14ac:dyDescent="0.3">
      <c r="A4" s="1"/>
      <c r="B4" s="95"/>
      <c r="C4" s="95"/>
      <c r="D4" s="95"/>
      <c r="E4" s="178"/>
      <c r="F4" s="95"/>
      <c r="G4" s="95"/>
      <c r="H4" s="178"/>
      <c r="I4" s="95"/>
      <c r="J4" s="95"/>
      <c r="K4" s="178"/>
      <c r="L4" s="95"/>
      <c r="M4" s="95"/>
      <c r="N4" s="95"/>
      <c r="O4" s="95"/>
      <c r="P4" s="95"/>
      <c r="Q4" s="95"/>
      <c r="R4" s="95"/>
      <c r="S4" s="95"/>
      <c r="T4" s="178"/>
      <c r="U4" s="95"/>
      <c r="V4" s="96" t="s">
        <v>26</v>
      </c>
      <c r="W4" s="179">
        <v>1.03</v>
      </c>
      <c r="X4" s="95"/>
      <c r="Y4" s="95"/>
      <c r="Z4" s="95"/>
    </row>
    <row r="5" spans="1:26" ht="13" x14ac:dyDescent="0.3">
      <c r="A5" s="1"/>
      <c r="B5" s="95"/>
      <c r="C5" s="207"/>
      <c r="D5" s="207"/>
      <c r="E5" s="14"/>
      <c r="F5" s="95"/>
      <c r="G5" s="95"/>
      <c r="H5" s="14"/>
      <c r="I5" s="95"/>
      <c r="J5" s="95"/>
      <c r="K5" s="14"/>
      <c r="L5" s="95"/>
      <c r="M5" s="95"/>
      <c r="N5" s="95"/>
      <c r="O5" s="95"/>
      <c r="P5" s="95"/>
      <c r="Q5" s="95"/>
      <c r="R5" s="95"/>
      <c r="S5" s="95"/>
      <c r="T5" s="14"/>
      <c r="U5" s="95"/>
      <c r="V5" s="178"/>
      <c r="W5" s="95"/>
      <c r="X5" s="95"/>
      <c r="Y5" s="95"/>
      <c r="Z5" s="95"/>
    </row>
    <row r="6" spans="1:26" ht="17.25" customHeight="1" x14ac:dyDescent="0.25">
      <c r="A6" s="209"/>
      <c r="B6" s="211"/>
      <c r="C6" s="89"/>
      <c r="D6" s="205" t="s">
        <v>4</v>
      </c>
      <c r="E6" s="208"/>
      <c r="F6" s="206"/>
      <c r="G6" s="205" t="s">
        <v>5</v>
      </c>
      <c r="H6" s="208"/>
      <c r="I6" s="206"/>
      <c r="J6" s="205" t="s">
        <v>6</v>
      </c>
      <c r="K6" s="208"/>
      <c r="L6" s="206"/>
      <c r="M6" s="205" t="s">
        <v>7</v>
      </c>
      <c r="N6" s="208"/>
      <c r="O6" s="208"/>
      <c r="P6" s="205" t="s">
        <v>8</v>
      </c>
      <c r="Q6" s="208"/>
      <c r="R6" s="206"/>
      <c r="S6" s="205" t="s">
        <v>9</v>
      </c>
      <c r="T6" s="208"/>
      <c r="U6" s="206"/>
      <c r="V6" s="205" t="s">
        <v>27</v>
      </c>
      <c r="W6" s="206"/>
      <c r="X6" s="95"/>
      <c r="Y6" s="95"/>
      <c r="Z6" s="95"/>
    </row>
    <row r="7" spans="1:26" ht="21" customHeight="1" x14ac:dyDescent="0.25">
      <c r="A7" s="210"/>
      <c r="B7" s="212"/>
      <c r="C7" s="69" t="s">
        <v>28</v>
      </c>
      <c r="D7" s="44" t="s">
        <v>29</v>
      </c>
      <c r="E7" s="41" t="s">
        <v>30</v>
      </c>
      <c r="F7" s="45" t="s">
        <v>31</v>
      </c>
      <c r="G7" s="41" t="s">
        <v>29</v>
      </c>
      <c r="H7" s="41" t="s">
        <v>30</v>
      </c>
      <c r="I7" s="45" t="s">
        <v>31</v>
      </c>
      <c r="J7" s="44" t="s">
        <v>29</v>
      </c>
      <c r="K7" s="41" t="s">
        <v>30</v>
      </c>
      <c r="L7" s="45" t="s">
        <v>31</v>
      </c>
      <c r="M7" s="44" t="s">
        <v>29</v>
      </c>
      <c r="N7" s="41" t="s">
        <v>30</v>
      </c>
      <c r="O7" s="41" t="s">
        <v>31</v>
      </c>
      <c r="P7" s="44" t="s">
        <v>29</v>
      </c>
      <c r="Q7" s="41" t="s">
        <v>30</v>
      </c>
      <c r="R7" s="45" t="s">
        <v>31</v>
      </c>
      <c r="S7" s="44" t="s">
        <v>29</v>
      </c>
      <c r="T7" s="41" t="s">
        <v>30</v>
      </c>
      <c r="U7" s="45" t="s">
        <v>31</v>
      </c>
      <c r="V7" s="44" t="s">
        <v>30</v>
      </c>
      <c r="W7" s="45" t="s">
        <v>31</v>
      </c>
      <c r="X7" s="95"/>
      <c r="Y7" s="95"/>
      <c r="Z7" s="95"/>
    </row>
    <row r="8" spans="1:26" x14ac:dyDescent="0.25">
      <c r="A8" s="92"/>
      <c r="B8" s="178"/>
      <c r="C8" s="96"/>
      <c r="D8" s="180"/>
      <c r="E8" s="178"/>
      <c r="F8" s="181"/>
      <c r="G8" s="96"/>
      <c r="H8" s="178"/>
      <c r="I8" s="181"/>
      <c r="J8" s="180"/>
      <c r="K8" s="178"/>
      <c r="L8" s="181"/>
      <c r="M8" s="96"/>
      <c r="N8" s="96"/>
      <c r="O8" s="96"/>
      <c r="P8" s="180"/>
      <c r="Q8" s="96"/>
      <c r="R8" s="181"/>
      <c r="S8" s="180"/>
      <c r="T8" s="178"/>
      <c r="U8" s="181"/>
      <c r="V8" s="182"/>
      <c r="W8" s="181"/>
      <c r="X8" s="95"/>
      <c r="Y8" s="95"/>
      <c r="Z8" s="95"/>
    </row>
    <row r="9" spans="1:26" ht="13" x14ac:dyDescent="0.3">
      <c r="A9" s="29" t="s">
        <v>11</v>
      </c>
      <c r="B9" s="95"/>
      <c r="C9" s="95"/>
      <c r="D9" s="92"/>
      <c r="E9" s="178"/>
      <c r="F9" s="120"/>
      <c r="G9" s="95"/>
      <c r="H9" s="178"/>
      <c r="I9" s="120"/>
      <c r="J9" s="92"/>
      <c r="K9" s="178"/>
      <c r="L9" s="120"/>
      <c r="M9" s="95"/>
      <c r="N9" s="95"/>
      <c r="O9" s="95"/>
      <c r="P9" s="92"/>
      <c r="Q9" s="95"/>
      <c r="R9" s="120"/>
      <c r="S9" s="92"/>
      <c r="T9" s="178"/>
      <c r="U9" s="120"/>
      <c r="V9" s="182"/>
      <c r="W9" s="120"/>
      <c r="X9" s="95"/>
      <c r="Y9" s="95"/>
      <c r="Z9" s="95"/>
    </row>
    <row r="10" spans="1:26" ht="13" x14ac:dyDescent="0.3">
      <c r="A10" s="29" t="s">
        <v>32</v>
      </c>
      <c r="B10" s="95"/>
      <c r="C10" s="21" t="s">
        <v>33</v>
      </c>
      <c r="D10" s="92"/>
      <c r="E10" s="178"/>
      <c r="F10" s="120"/>
      <c r="G10" s="95"/>
      <c r="H10" s="178"/>
      <c r="I10" s="120"/>
      <c r="J10" s="92"/>
      <c r="K10" s="178"/>
      <c r="L10" s="120"/>
      <c r="M10" s="95"/>
      <c r="N10" s="95"/>
      <c r="O10" s="95"/>
      <c r="P10" s="92"/>
      <c r="Q10" s="95"/>
      <c r="R10" s="120"/>
      <c r="S10" s="92"/>
      <c r="T10" s="178"/>
      <c r="U10" s="120"/>
      <c r="V10" s="182"/>
      <c r="W10" s="120"/>
      <c r="X10" s="95"/>
      <c r="Y10" s="95"/>
      <c r="Z10" s="95"/>
    </row>
    <row r="11" spans="1:26" ht="13" x14ac:dyDescent="0.3">
      <c r="A11" s="106" t="s">
        <v>34</v>
      </c>
      <c r="B11" s="98" t="s">
        <v>35</v>
      </c>
      <c r="C11" s="183">
        <v>0</v>
      </c>
      <c r="D11" s="184">
        <f>$C11</f>
        <v>0</v>
      </c>
      <c r="E11" s="178">
        <v>65</v>
      </c>
      <c r="F11" s="174">
        <f>D11*E11</f>
        <v>0</v>
      </c>
      <c r="G11" s="184">
        <f>$C11</f>
        <v>0</v>
      </c>
      <c r="H11" s="178">
        <v>65</v>
      </c>
      <c r="I11" s="174">
        <f>G11*H11</f>
        <v>0</v>
      </c>
      <c r="J11" s="184">
        <f>$C11</f>
        <v>0</v>
      </c>
      <c r="K11" s="178">
        <v>65</v>
      </c>
      <c r="L11" s="174">
        <f>J11*K11</f>
        <v>0</v>
      </c>
      <c r="M11" s="184">
        <f>$C11</f>
        <v>0</v>
      </c>
      <c r="N11" s="178">
        <v>65</v>
      </c>
      <c r="O11" s="170">
        <f>M11*N11</f>
        <v>0</v>
      </c>
      <c r="P11" s="184">
        <f>$M11*$W$4</f>
        <v>0</v>
      </c>
      <c r="Q11" s="178">
        <v>65</v>
      </c>
      <c r="R11" s="174">
        <f>P11*Q11</f>
        <v>0</v>
      </c>
      <c r="S11" s="184">
        <f>$M11*$W$4</f>
        <v>0</v>
      </c>
      <c r="T11" s="178">
        <v>65</v>
      </c>
      <c r="U11" s="174">
        <f>S11*T11</f>
        <v>0</v>
      </c>
      <c r="V11" s="182">
        <f>T11+Q11+N11+K11+H11+E11</f>
        <v>390</v>
      </c>
      <c r="W11" s="9">
        <f>U11+R11+O11+L11+I11+F11</f>
        <v>0</v>
      </c>
      <c r="X11" s="7"/>
      <c r="Y11" s="95"/>
      <c r="Z11" s="95"/>
    </row>
    <row r="12" spans="1:26" ht="13" x14ac:dyDescent="0.3">
      <c r="A12" s="106" t="s">
        <v>36</v>
      </c>
      <c r="B12" s="98" t="s">
        <v>37</v>
      </c>
      <c r="C12" s="183">
        <v>0</v>
      </c>
      <c r="D12" s="184">
        <f t="shared" ref="D12:D21" si="0">$C12</f>
        <v>0</v>
      </c>
      <c r="E12" s="178">
        <v>65</v>
      </c>
      <c r="F12" s="174">
        <f t="shared" ref="F12:F18" si="1">D12*E12</f>
        <v>0</v>
      </c>
      <c r="G12" s="184">
        <f t="shared" ref="G12:G21" si="2">$C12</f>
        <v>0</v>
      </c>
      <c r="H12" s="178">
        <v>65</v>
      </c>
      <c r="I12" s="174">
        <f t="shared" ref="I12:I18" si="3">G12*H12</f>
        <v>0</v>
      </c>
      <c r="J12" s="184">
        <f t="shared" ref="J12:J21" si="4">$C12</f>
        <v>0</v>
      </c>
      <c r="K12" s="178">
        <v>65</v>
      </c>
      <c r="L12" s="174">
        <f t="shared" ref="L12:L18" si="5">J12*K12</f>
        <v>0</v>
      </c>
      <c r="M12" s="184">
        <f t="shared" ref="M12:M21" si="6">$C12</f>
        <v>0</v>
      </c>
      <c r="N12" s="178">
        <v>65</v>
      </c>
      <c r="O12" s="170">
        <f t="shared" ref="O12:O18" si="7">M12*N12</f>
        <v>0</v>
      </c>
      <c r="P12" s="184">
        <f t="shared" ref="P12:P21" si="8">$M12*$W$4</f>
        <v>0</v>
      </c>
      <c r="Q12" s="178">
        <v>65</v>
      </c>
      <c r="R12" s="174">
        <f t="shared" ref="R12:R18" si="9">P12*Q12</f>
        <v>0</v>
      </c>
      <c r="S12" s="184">
        <f t="shared" ref="S12:S21" si="10">$M12*$W$4</f>
        <v>0</v>
      </c>
      <c r="T12" s="178">
        <v>65</v>
      </c>
      <c r="U12" s="174">
        <f t="shared" ref="U12:U18" si="11">S12*T12</f>
        <v>0</v>
      </c>
      <c r="V12" s="182">
        <f t="shared" ref="V12:V21" si="12">T12+Q12+N12+K12+H12+E12</f>
        <v>390</v>
      </c>
      <c r="W12" s="9">
        <f t="shared" ref="W12:W21" si="13">U12+R12+O12+L12+I12+F12</f>
        <v>0</v>
      </c>
      <c r="X12" s="7"/>
      <c r="Y12" s="95"/>
      <c r="Z12" s="95"/>
    </row>
    <row r="13" spans="1:26" ht="13" x14ac:dyDescent="0.3">
      <c r="A13" s="106" t="s">
        <v>38</v>
      </c>
      <c r="B13" s="98" t="s">
        <v>39</v>
      </c>
      <c r="C13" s="183">
        <v>0</v>
      </c>
      <c r="D13" s="184">
        <f t="shared" si="0"/>
        <v>0</v>
      </c>
      <c r="E13" s="178">
        <v>65</v>
      </c>
      <c r="F13" s="174">
        <f t="shared" si="1"/>
        <v>0</v>
      </c>
      <c r="G13" s="184">
        <f t="shared" si="2"/>
        <v>0</v>
      </c>
      <c r="H13" s="178">
        <v>65</v>
      </c>
      <c r="I13" s="174">
        <f t="shared" si="3"/>
        <v>0</v>
      </c>
      <c r="J13" s="184">
        <f t="shared" si="4"/>
        <v>0</v>
      </c>
      <c r="K13" s="178">
        <v>65</v>
      </c>
      <c r="L13" s="174">
        <f t="shared" si="5"/>
        <v>0</v>
      </c>
      <c r="M13" s="184">
        <f t="shared" si="6"/>
        <v>0</v>
      </c>
      <c r="N13" s="178">
        <v>65</v>
      </c>
      <c r="O13" s="170">
        <f t="shared" si="7"/>
        <v>0</v>
      </c>
      <c r="P13" s="184">
        <f t="shared" si="8"/>
        <v>0</v>
      </c>
      <c r="Q13" s="178">
        <v>65</v>
      </c>
      <c r="R13" s="174">
        <f t="shared" si="9"/>
        <v>0</v>
      </c>
      <c r="S13" s="184">
        <f t="shared" si="10"/>
        <v>0</v>
      </c>
      <c r="T13" s="178">
        <v>65</v>
      </c>
      <c r="U13" s="174">
        <f t="shared" si="11"/>
        <v>0</v>
      </c>
      <c r="V13" s="182">
        <f t="shared" si="12"/>
        <v>390</v>
      </c>
      <c r="W13" s="9">
        <f t="shared" si="13"/>
        <v>0</v>
      </c>
      <c r="X13" s="7"/>
      <c r="Y13" s="95"/>
      <c r="Z13" s="95"/>
    </row>
    <row r="14" spans="1:26" ht="13" x14ac:dyDescent="0.3">
      <c r="A14" s="106" t="s">
        <v>40</v>
      </c>
      <c r="B14" s="98" t="s">
        <v>41</v>
      </c>
      <c r="C14" s="183">
        <v>0</v>
      </c>
      <c r="D14" s="184">
        <f t="shared" si="0"/>
        <v>0</v>
      </c>
      <c r="E14" s="178">
        <v>65</v>
      </c>
      <c r="F14" s="174">
        <f t="shared" si="1"/>
        <v>0</v>
      </c>
      <c r="G14" s="184">
        <f t="shared" si="2"/>
        <v>0</v>
      </c>
      <c r="H14" s="178">
        <v>65</v>
      </c>
      <c r="I14" s="174">
        <f t="shared" si="3"/>
        <v>0</v>
      </c>
      <c r="J14" s="184">
        <f t="shared" si="4"/>
        <v>0</v>
      </c>
      <c r="K14" s="178">
        <v>65</v>
      </c>
      <c r="L14" s="174">
        <f t="shared" si="5"/>
        <v>0</v>
      </c>
      <c r="M14" s="184">
        <f t="shared" si="6"/>
        <v>0</v>
      </c>
      <c r="N14" s="178">
        <v>65</v>
      </c>
      <c r="O14" s="170">
        <f t="shared" si="7"/>
        <v>0</v>
      </c>
      <c r="P14" s="184">
        <f t="shared" si="8"/>
        <v>0</v>
      </c>
      <c r="Q14" s="178">
        <v>65</v>
      </c>
      <c r="R14" s="174">
        <f t="shared" si="9"/>
        <v>0</v>
      </c>
      <c r="S14" s="184">
        <f t="shared" si="10"/>
        <v>0</v>
      </c>
      <c r="T14" s="178">
        <v>65</v>
      </c>
      <c r="U14" s="174">
        <f t="shared" si="11"/>
        <v>0</v>
      </c>
      <c r="V14" s="182">
        <f t="shared" si="12"/>
        <v>390</v>
      </c>
      <c r="W14" s="9">
        <f t="shared" si="13"/>
        <v>0</v>
      </c>
      <c r="X14" s="7"/>
      <c r="Y14" s="95"/>
      <c r="Z14" s="95"/>
    </row>
    <row r="15" spans="1:26" ht="13" x14ac:dyDescent="0.3">
      <c r="A15" s="106" t="s">
        <v>42</v>
      </c>
      <c r="B15" s="98" t="s">
        <v>43</v>
      </c>
      <c r="C15" s="183">
        <v>0</v>
      </c>
      <c r="D15" s="184">
        <f t="shared" si="0"/>
        <v>0</v>
      </c>
      <c r="E15" s="178">
        <v>65</v>
      </c>
      <c r="F15" s="174">
        <f t="shared" si="1"/>
        <v>0</v>
      </c>
      <c r="G15" s="184">
        <f t="shared" si="2"/>
        <v>0</v>
      </c>
      <c r="H15" s="178">
        <v>65</v>
      </c>
      <c r="I15" s="174">
        <f t="shared" si="3"/>
        <v>0</v>
      </c>
      <c r="J15" s="184">
        <f t="shared" si="4"/>
        <v>0</v>
      </c>
      <c r="K15" s="178">
        <v>65</v>
      </c>
      <c r="L15" s="174">
        <f t="shared" si="5"/>
        <v>0</v>
      </c>
      <c r="M15" s="184">
        <f t="shared" si="6"/>
        <v>0</v>
      </c>
      <c r="N15" s="178">
        <v>65</v>
      </c>
      <c r="O15" s="170">
        <f t="shared" si="7"/>
        <v>0</v>
      </c>
      <c r="P15" s="184">
        <f t="shared" si="8"/>
        <v>0</v>
      </c>
      <c r="Q15" s="178">
        <v>65</v>
      </c>
      <c r="R15" s="174">
        <f t="shared" si="9"/>
        <v>0</v>
      </c>
      <c r="S15" s="184">
        <f t="shared" si="10"/>
        <v>0</v>
      </c>
      <c r="T15" s="178">
        <v>65</v>
      </c>
      <c r="U15" s="174">
        <f t="shared" si="11"/>
        <v>0</v>
      </c>
      <c r="V15" s="182">
        <f t="shared" si="12"/>
        <v>390</v>
      </c>
      <c r="W15" s="9">
        <f t="shared" si="13"/>
        <v>0</v>
      </c>
      <c r="X15" s="7"/>
      <c r="Y15" s="95"/>
      <c r="Z15" s="95"/>
    </row>
    <row r="16" spans="1:26" ht="13" x14ac:dyDescent="0.3">
      <c r="A16" s="106" t="s">
        <v>44</v>
      </c>
      <c r="B16" s="98" t="s">
        <v>45</v>
      </c>
      <c r="C16" s="183">
        <v>0</v>
      </c>
      <c r="D16" s="184">
        <f t="shared" si="0"/>
        <v>0</v>
      </c>
      <c r="E16" s="178">
        <v>65</v>
      </c>
      <c r="F16" s="174">
        <f t="shared" si="1"/>
        <v>0</v>
      </c>
      <c r="G16" s="184">
        <f t="shared" si="2"/>
        <v>0</v>
      </c>
      <c r="H16" s="178">
        <v>65</v>
      </c>
      <c r="I16" s="174">
        <f t="shared" si="3"/>
        <v>0</v>
      </c>
      <c r="J16" s="184">
        <f t="shared" si="4"/>
        <v>0</v>
      </c>
      <c r="K16" s="178">
        <v>65</v>
      </c>
      <c r="L16" s="174">
        <f t="shared" si="5"/>
        <v>0</v>
      </c>
      <c r="M16" s="184">
        <f t="shared" si="6"/>
        <v>0</v>
      </c>
      <c r="N16" s="178">
        <v>65</v>
      </c>
      <c r="O16" s="170">
        <f t="shared" si="7"/>
        <v>0</v>
      </c>
      <c r="P16" s="184">
        <f t="shared" si="8"/>
        <v>0</v>
      </c>
      <c r="Q16" s="178">
        <v>65</v>
      </c>
      <c r="R16" s="174">
        <f t="shared" si="9"/>
        <v>0</v>
      </c>
      <c r="S16" s="184">
        <f t="shared" si="10"/>
        <v>0</v>
      </c>
      <c r="T16" s="178">
        <v>65</v>
      </c>
      <c r="U16" s="174">
        <f t="shared" si="11"/>
        <v>0</v>
      </c>
      <c r="V16" s="182">
        <f t="shared" si="12"/>
        <v>390</v>
      </c>
      <c r="W16" s="9">
        <f t="shared" si="13"/>
        <v>0</v>
      </c>
      <c r="X16" s="7"/>
      <c r="Y16" s="95"/>
      <c r="Z16" s="95"/>
    </row>
    <row r="17" spans="1:26" ht="13" x14ac:dyDescent="0.3">
      <c r="A17" s="106" t="s">
        <v>46</v>
      </c>
      <c r="B17" s="98" t="s">
        <v>47</v>
      </c>
      <c r="C17" s="183">
        <v>0</v>
      </c>
      <c r="D17" s="184">
        <f t="shared" si="0"/>
        <v>0</v>
      </c>
      <c r="E17" s="178">
        <v>65</v>
      </c>
      <c r="F17" s="174">
        <f t="shared" si="1"/>
        <v>0</v>
      </c>
      <c r="G17" s="184">
        <f t="shared" si="2"/>
        <v>0</v>
      </c>
      <c r="H17" s="178">
        <v>65</v>
      </c>
      <c r="I17" s="174">
        <f t="shared" si="3"/>
        <v>0</v>
      </c>
      <c r="J17" s="184">
        <f t="shared" si="4"/>
        <v>0</v>
      </c>
      <c r="K17" s="178">
        <v>65</v>
      </c>
      <c r="L17" s="174">
        <f t="shared" si="5"/>
        <v>0</v>
      </c>
      <c r="M17" s="184">
        <f t="shared" si="6"/>
        <v>0</v>
      </c>
      <c r="N17" s="178">
        <v>65</v>
      </c>
      <c r="O17" s="170">
        <f t="shared" si="7"/>
        <v>0</v>
      </c>
      <c r="P17" s="184">
        <f t="shared" si="8"/>
        <v>0</v>
      </c>
      <c r="Q17" s="178">
        <v>65</v>
      </c>
      <c r="R17" s="174">
        <f t="shared" si="9"/>
        <v>0</v>
      </c>
      <c r="S17" s="184">
        <f t="shared" si="10"/>
        <v>0</v>
      </c>
      <c r="T17" s="178">
        <v>65</v>
      </c>
      <c r="U17" s="174">
        <f t="shared" si="11"/>
        <v>0</v>
      </c>
      <c r="V17" s="182">
        <f t="shared" si="12"/>
        <v>390</v>
      </c>
      <c r="W17" s="9">
        <f t="shared" si="13"/>
        <v>0</v>
      </c>
      <c r="X17" s="7"/>
      <c r="Y17" s="95"/>
      <c r="Z17" s="95"/>
    </row>
    <row r="18" spans="1:26" ht="13" x14ac:dyDescent="0.3">
      <c r="A18" s="106" t="s">
        <v>48</v>
      </c>
      <c r="B18" s="98" t="s">
        <v>49</v>
      </c>
      <c r="C18" s="183">
        <v>0</v>
      </c>
      <c r="D18" s="184">
        <f t="shared" si="0"/>
        <v>0</v>
      </c>
      <c r="E18" s="178">
        <v>65</v>
      </c>
      <c r="F18" s="174">
        <f t="shared" si="1"/>
        <v>0</v>
      </c>
      <c r="G18" s="184">
        <f t="shared" si="2"/>
        <v>0</v>
      </c>
      <c r="H18" s="178">
        <v>65</v>
      </c>
      <c r="I18" s="174">
        <f t="shared" si="3"/>
        <v>0</v>
      </c>
      <c r="J18" s="184">
        <f t="shared" si="4"/>
        <v>0</v>
      </c>
      <c r="K18" s="178">
        <v>65</v>
      </c>
      <c r="L18" s="174">
        <f t="shared" si="5"/>
        <v>0</v>
      </c>
      <c r="M18" s="184">
        <f t="shared" si="6"/>
        <v>0</v>
      </c>
      <c r="N18" s="178">
        <v>65</v>
      </c>
      <c r="O18" s="170">
        <f t="shared" si="7"/>
        <v>0</v>
      </c>
      <c r="P18" s="184">
        <f t="shared" si="8"/>
        <v>0</v>
      </c>
      <c r="Q18" s="178">
        <v>65</v>
      </c>
      <c r="R18" s="174">
        <f t="shared" si="9"/>
        <v>0</v>
      </c>
      <c r="S18" s="184">
        <f t="shared" si="10"/>
        <v>0</v>
      </c>
      <c r="T18" s="178">
        <v>65</v>
      </c>
      <c r="U18" s="174">
        <f t="shared" si="11"/>
        <v>0</v>
      </c>
      <c r="V18" s="182">
        <f t="shared" si="12"/>
        <v>390</v>
      </c>
      <c r="W18" s="9">
        <f t="shared" si="13"/>
        <v>0</v>
      </c>
      <c r="X18" s="7"/>
      <c r="Y18" s="95"/>
      <c r="Z18" s="95"/>
    </row>
    <row r="19" spans="1:26" ht="13" x14ac:dyDescent="0.3">
      <c r="A19" s="106" t="s">
        <v>50</v>
      </c>
      <c r="B19" s="98" t="s">
        <v>51</v>
      </c>
      <c r="C19" s="183">
        <v>0</v>
      </c>
      <c r="D19" s="184">
        <f t="shared" si="0"/>
        <v>0</v>
      </c>
      <c r="E19" s="178">
        <v>65</v>
      </c>
      <c r="F19" s="174">
        <f>D19*E19</f>
        <v>0</v>
      </c>
      <c r="G19" s="184">
        <f t="shared" si="2"/>
        <v>0</v>
      </c>
      <c r="H19" s="178">
        <v>65</v>
      </c>
      <c r="I19" s="174">
        <f>G19*H19</f>
        <v>0</v>
      </c>
      <c r="J19" s="184">
        <f t="shared" si="4"/>
        <v>0</v>
      </c>
      <c r="K19" s="178">
        <v>65</v>
      </c>
      <c r="L19" s="174">
        <f>J19*K19</f>
        <v>0</v>
      </c>
      <c r="M19" s="184">
        <f t="shared" si="6"/>
        <v>0</v>
      </c>
      <c r="N19" s="178">
        <v>65</v>
      </c>
      <c r="O19" s="170">
        <f>M19*N19</f>
        <v>0</v>
      </c>
      <c r="P19" s="184">
        <f t="shared" si="8"/>
        <v>0</v>
      </c>
      <c r="Q19" s="178">
        <v>65</v>
      </c>
      <c r="R19" s="174">
        <f>P19*Q19</f>
        <v>0</v>
      </c>
      <c r="S19" s="184">
        <f t="shared" si="10"/>
        <v>0</v>
      </c>
      <c r="T19" s="178">
        <v>65</v>
      </c>
      <c r="U19" s="174">
        <f>S19*T19</f>
        <v>0</v>
      </c>
      <c r="V19" s="182">
        <f t="shared" si="12"/>
        <v>390</v>
      </c>
      <c r="W19" s="9">
        <f t="shared" si="13"/>
        <v>0</v>
      </c>
      <c r="X19" s="7"/>
      <c r="Y19" s="95"/>
      <c r="Z19" s="95"/>
    </row>
    <row r="20" spans="1:26" ht="13" x14ac:dyDescent="0.3">
      <c r="A20" s="106" t="s">
        <v>52</v>
      </c>
      <c r="B20" s="98" t="s">
        <v>53</v>
      </c>
      <c r="C20" s="183">
        <v>0</v>
      </c>
      <c r="D20" s="184">
        <f t="shared" si="0"/>
        <v>0</v>
      </c>
      <c r="E20" s="178">
        <v>65</v>
      </c>
      <c r="F20" s="174">
        <f>D20*E20</f>
        <v>0</v>
      </c>
      <c r="G20" s="184">
        <f t="shared" si="2"/>
        <v>0</v>
      </c>
      <c r="H20" s="178">
        <v>65</v>
      </c>
      <c r="I20" s="174">
        <f>G20*H20</f>
        <v>0</v>
      </c>
      <c r="J20" s="184">
        <f t="shared" si="4"/>
        <v>0</v>
      </c>
      <c r="K20" s="178">
        <v>65</v>
      </c>
      <c r="L20" s="174">
        <f>J20*K20</f>
        <v>0</v>
      </c>
      <c r="M20" s="184">
        <f t="shared" si="6"/>
        <v>0</v>
      </c>
      <c r="N20" s="178">
        <v>65</v>
      </c>
      <c r="O20" s="170">
        <f>M20*N20</f>
        <v>0</v>
      </c>
      <c r="P20" s="184">
        <f t="shared" si="8"/>
        <v>0</v>
      </c>
      <c r="Q20" s="178">
        <v>65</v>
      </c>
      <c r="R20" s="174">
        <f>P20*Q20</f>
        <v>0</v>
      </c>
      <c r="S20" s="184">
        <f t="shared" si="10"/>
        <v>0</v>
      </c>
      <c r="T20" s="178">
        <v>65</v>
      </c>
      <c r="U20" s="174">
        <f>S20*T20</f>
        <v>0</v>
      </c>
      <c r="V20" s="182">
        <f t="shared" si="12"/>
        <v>390</v>
      </c>
      <c r="W20" s="9">
        <f t="shared" si="13"/>
        <v>0</v>
      </c>
      <c r="X20" s="7"/>
      <c r="Y20" s="95"/>
      <c r="Z20" s="95"/>
    </row>
    <row r="21" spans="1:26" ht="13" x14ac:dyDescent="0.3">
      <c r="A21" s="106" t="s">
        <v>54</v>
      </c>
      <c r="B21" s="98" t="s">
        <v>55</v>
      </c>
      <c r="C21" s="183">
        <v>0</v>
      </c>
      <c r="D21" s="184">
        <f t="shared" si="0"/>
        <v>0</v>
      </c>
      <c r="E21" s="178">
        <v>65</v>
      </c>
      <c r="F21" s="174">
        <f>D21*E21</f>
        <v>0</v>
      </c>
      <c r="G21" s="184">
        <f t="shared" si="2"/>
        <v>0</v>
      </c>
      <c r="H21" s="178">
        <v>65</v>
      </c>
      <c r="I21" s="174">
        <f>G21*H21</f>
        <v>0</v>
      </c>
      <c r="J21" s="184">
        <f t="shared" si="4"/>
        <v>0</v>
      </c>
      <c r="K21" s="178">
        <v>65</v>
      </c>
      <c r="L21" s="174">
        <f>J21*K21</f>
        <v>0</v>
      </c>
      <c r="M21" s="184">
        <f t="shared" si="6"/>
        <v>0</v>
      </c>
      <c r="N21" s="178">
        <v>65</v>
      </c>
      <c r="O21" s="170">
        <f>M21*N21</f>
        <v>0</v>
      </c>
      <c r="P21" s="184">
        <f t="shared" si="8"/>
        <v>0</v>
      </c>
      <c r="Q21" s="178">
        <v>65</v>
      </c>
      <c r="R21" s="174">
        <f>P21*Q21</f>
        <v>0</v>
      </c>
      <c r="S21" s="184">
        <f t="shared" si="10"/>
        <v>0</v>
      </c>
      <c r="T21" s="178">
        <v>65</v>
      </c>
      <c r="U21" s="174">
        <f>S21*T21</f>
        <v>0</v>
      </c>
      <c r="V21" s="182">
        <f t="shared" si="12"/>
        <v>390</v>
      </c>
      <c r="W21" s="9">
        <f t="shared" si="13"/>
        <v>0</v>
      </c>
      <c r="X21" s="7"/>
      <c r="Y21" s="95"/>
      <c r="Z21" s="95"/>
    </row>
    <row r="22" spans="1:26" ht="13" x14ac:dyDescent="0.3">
      <c r="A22" s="185"/>
      <c r="B22" s="186"/>
      <c r="C22" s="187"/>
      <c r="D22" s="184"/>
      <c r="E22" s="178"/>
      <c r="F22" s="174"/>
      <c r="G22" s="187"/>
      <c r="H22" s="178"/>
      <c r="I22" s="174"/>
      <c r="J22" s="184"/>
      <c r="K22" s="178"/>
      <c r="L22" s="174"/>
      <c r="M22" s="184"/>
      <c r="N22" s="178"/>
      <c r="O22" s="170"/>
      <c r="P22" s="184"/>
      <c r="Q22" s="178"/>
      <c r="R22" s="174"/>
      <c r="S22" s="184"/>
      <c r="T22" s="178"/>
      <c r="U22" s="174"/>
      <c r="V22" s="182"/>
      <c r="W22" s="9"/>
      <c r="X22" s="7"/>
      <c r="Y22" s="95"/>
      <c r="Z22" s="95"/>
    </row>
    <row r="23" spans="1:26" s="1" customFormat="1" ht="22.5" customHeight="1" x14ac:dyDescent="0.3">
      <c r="A23" s="31" t="s">
        <v>56</v>
      </c>
      <c r="B23" s="42"/>
      <c r="C23" s="42"/>
      <c r="D23" s="31"/>
      <c r="E23" s="46">
        <f>SUM(E11:E21)</f>
        <v>715</v>
      </c>
      <c r="F23" s="43">
        <f>SUM(F11:F21)</f>
        <v>0</v>
      </c>
      <c r="G23" s="42"/>
      <c r="H23" s="46">
        <f>SUM(H11:H21)</f>
        <v>715</v>
      </c>
      <c r="I23" s="43">
        <f>SUM(I11:I21)</f>
        <v>0</v>
      </c>
      <c r="J23" s="42"/>
      <c r="K23" s="46">
        <f>SUM(K11:K21)</f>
        <v>715</v>
      </c>
      <c r="L23" s="43">
        <f>SUM(L11:L21)</f>
        <v>0</v>
      </c>
      <c r="M23" s="42"/>
      <c r="N23" s="46">
        <f>SUM(N11:N21)</f>
        <v>715</v>
      </c>
      <c r="O23" s="42">
        <f>SUM(O11:O21)</f>
        <v>0</v>
      </c>
      <c r="P23" s="31"/>
      <c r="Q23" s="46">
        <f>SUM(Q11:Q21)</f>
        <v>715</v>
      </c>
      <c r="R23" s="43">
        <f>SUM(R11:R21)</f>
        <v>0</v>
      </c>
      <c r="S23" s="31"/>
      <c r="T23" s="46">
        <f>SUM(T11:T21)</f>
        <v>715</v>
      </c>
      <c r="U23" s="43">
        <f>SUM(U11:U21)</f>
        <v>0</v>
      </c>
      <c r="V23" s="46">
        <f>SUM(V11:V21)</f>
        <v>4290</v>
      </c>
      <c r="W23" s="43">
        <f>SUM(W11:W21)</f>
        <v>0</v>
      </c>
      <c r="X23" s="10">
        <f>W23-U23-R23-O23-L23-I23-F23</f>
        <v>0</v>
      </c>
      <c r="Z23" s="10"/>
    </row>
    <row r="24" spans="1:26" x14ac:dyDescent="0.25">
      <c r="A24" s="92"/>
      <c r="B24" s="95"/>
      <c r="C24" s="95"/>
      <c r="D24" s="95"/>
      <c r="E24" s="178"/>
      <c r="F24" s="95"/>
      <c r="G24" s="95"/>
      <c r="H24" s="178"/>
      <c r="I24" s="95"/>
      <c r="J24" s="95"/>
      <c r="K24" s="178"/>
      <c r="L24" s="95"/>
      <c r="M24" s="95"/>
      <c r="N24" s="95"/>
      <c r="O24" s="95"/>
      <c r="P24" s="95"/>
      <c r="Q24" s="95"/>
      <c r="R24" s="95"/>
      <c r="S24" s="95"/>
      <c r="T24" s="178"/>
      <c r="U24" s="95"/>
      <c r="V24" s="178"/>
      <c r="W24" s="95"/>
      <c r="X24" s="95"/>
      <c r="Y24" s="95"/>
      <c r="Z24" s="95"/>
    </row>
    <row r="25" spans="1:26" x14ac:dyDescent="0.25">
      <c r="A25" s="95"/>
      <c r="B25" s="95"/>
      <c r="C25" s="95"/>
      <c r="D25" s="95"/>
      <c r="E25" s="178"/>
      <c r="F25" s="95"/>
      <c r="G25" s="95"/>
      <c r="H25" s="178"/>
      <c r="I25" s="95"/>
      <c r="J25" s="95"/>
      <c r="K25" s="178"/>
      <c r="L25" s="95"/>
      <c r="M25" s="95"/>
      <c r="N25" s="95"/>
      <c r="O25" s="95"/>
      <c r="P25" s="95"/>
      <c r="Q25" s="95"/>
      <c r="R25" s="95"/>
      <c r="S25" s="95"/>
      <c r="T25" s="178"/>
      <c r="U25" s="95"/>
      <c r="V25" s="178"/>
      <c r="W25" s="95"/>
      <c r="X25" s="95"/>
      <c r="Y25" s="95"/>
      <c r="Z25" s="95"/>
    </row>
    <row r="26" spans="1:26" x14ac:dyDescent="0.25">
      <c r="A26" s="95"/>
      <c r="B26" s="95"/>
      <c r="C26" s="95"/>
      <c r="D26" s="95"/>
      <c r="E26" s="178"/>
      <c r="F26" s="95"/>
      <c r="G26" s="95"/>
      <c r="H26" s="178"/>
      <c r="I26" s="95"/>
      <c r="J26" s="95"/>
      <c r="K26" s="178"/>
      <c r="L26" s="95"/>
      <c r="M26" s="95"/>
      <c r="N26" s="95"/>
      <c r="O26" s="95"/>
      <c r="P26" s="95"/>
      <c r="Q26" s="95"/>
      <c r="R26" s="95"/>
      <c r="S26" s="95"/>
      <c r="T26" s="178"/>
      <c r="U26" s="95"/>
      <c r="V26" s="25"/>
      <c r="W26" s="95"/>
      <c r="X26" s="95"/>
      <c r="Y26" s="95"/>
      <c r="Z26" s="95"/>
    </row>
    <row r="27" spans="1:26" x14ac:dyDescent="0.25">
      <c r="A27" s="95"/>
      <c r="B27" s="95"/>
      <c r="C27" s="95"/>
      <c r="D27" s="95"/>
      <c r="E27" s="178"/>
      <c r="F27" s="95"/>
      <c r="G27" s="95"/>
      <c r="H27" s="178"/>
      <c r="I27" s="95"/>
      <c r="J27" s="95"/>
      <c r="K27" s="178"/>
      <c r="L27" s="95"/>
      <c r="M27" s="95"/>
      <c r="N27" s="95"/>
      <c r="O27" s="95"/>
      <c r="P27" s="95"/>
      <c r="Q27" s="95"/>
      <c r="R27" s="95"/>
      <c r="S27" s="95"/>
      <c r="T27" s="178"/>
      <c r="U27" s="95"/>
      <c r="V27" s="178"/>
      <c r="W27" s="95"/>
      <c r="X27" s="95"/>
      <c r="Y27" s="95"/>
      <c r="Z27" s="95"/>
    </row>
    <row r="28" spans="1:26" x14ac:dyDescent="0.25">
      <c r="A28" s="95"/>
      <c r="B28" s="95"/>
      <c r="C28" s="95"/>
      <c r="D28" s="95"/>
      <c r="E28" s="178"/>
      <c r="F28" s="95"/>
      <c r="G28" s="95"/>
      <c r="H28" s="178"/>
      <c r="I28" s="95"/>
      <c r="J28" s="95"/>
      <c r="K28" s="178"/>
      <c r="L28" s="95"/>
      <c r="M28" s="95"/>
      <c r="N28" s="95"/>
      <c r="O28" s="95"/>
      <c r="P28" s="95"/>
      <c r="Q28" s="95"/>
      <c r="R28" s="95"/>
      <c r="S28" s="95"/>
      <c r="T28" s="178"/>
      <c r="U28" s="95"/>
      <c r="V28" s="178"/>
      <c r="W28" s="95"/>
      <c r="X28" s="95"/>
      <c r="Y28" s="95"/>
      <c r="Z28" s="95"/>
    </row>
    <row r="29" spans="1:26" x14ac:dyDescent="0.25">
      <c r="A29" s="95"/>
      <c r="B29" s="95"/>
      <c r="C29" s="95"/>
      <c r="D29" s="95"/>
      <c r="E29" s="178"/>
      <c r="F29" s="95"/>
      <c r="G29" s="95"/>
      <c r="H29" s="178"/>
      <c r="I29" s="95"/>
      <c r="J29" s="95"/>
      <c r="K29" s="178"/>
      <c r="L29" s="95"/>
      <c r="M29" s="95"/>
      <c r="N29" s="95"/>
      <c r="O29" s="95"/>
      <c r="P29" s="95"/>
      <c r="Q29" s="95"/>
      <c r="R29" s="95"/>
      <c r="S29" s="95"/>
      <c r="T29" s="178"/>
      <c r="U29" s="95"/>
      <c r="V29" s="178"/>
      <c r="W29" s="95"/>
      <c r="X29" s="95"/>
      <c r="Y29" s="95"/>
      <c r="Z29" s="95"/>
    </row>
    <row r="30" spans="1:26" x14ac:dyDescent="0.25">
      <c r="A30" s="95"/>
      <c r="B30" s="95"/>
      <c r="C30" s="95"/>
      <c r="D30" s="95"/>
      <c r="E30" s="178"/>
      <c r="F30" s="95"/>
      <c r="G30" s="95"/>
      <c r="H30" s="178"/>
      <c r="I30" s="95"/>
      <c r="J30" s="95"/>
      <c r="K30" s="178"/>
      <c r="L30" s="95"/>
      <c r="M30" s="95"/>
      <c r="N30" s="95"/>
      <c r="O30" s="95"/>
      <c r="P30" s="95"/>
      <c r="Q30" s="95"/>
      <c r="R30" s="95"/>
      <c r="S30" s="95"/>
      <c r="T30" s="178"/>
      <c r="U30" s="95"/>
      <c r="V30" s="178"/>
      <c r="W30" s="95"/>
      <c r="X30" s="95"/>
      <c r="Y30" s="95"/>
      <c r="Z30" s="95"/>
    </row>
    <row r="31" spans="1:26" x14ac:dyDescent="0.25">
      <c r="A31" s="95"/>
      <c r="B31" s="95"/>
      <c r="C31" s="95"/>
      <c r="D31" s="95"/>
      <c r="E31" s="178"/>
      <c r="F31" s="95"/>
      <c r="G31" s="95"/>
      <c r="H31" s="178"/>
      <c r="I31" s="95"/>
      <c r="J31" s="95"/>
      <c r="K31" s="178"/>
      <c r="L31" s="95"/>
      <c r="M31" s="95"/>
      <c r="N31" s="95"/>
      <c r="O31" s="95"/>
      <c r="P31" s="95"/>
      <c r="Q31" s="95"/>
      <c r="R31" s="95"/>
      <c r="S31" s="95"/>
      <c r="T31" s="178"/>
      <c r="U31" s="95"/>
      <c r="V31" s="178"/>
      <c r="W31" s="95"/>
      <c r="X31" s="95"/>
      <c r="Y31" s="95"/>
      <c r="Z31" s="95"/>
    </row>
    <row r="32" spans="1:26" x14ac:dyDescent="0.25">
      <c r="A32" s="95"/>
      <c r="B32" s="95"/>
      <c r="C32" s="95"/>
      <c r="D32" s="95"/>
      <c r="E32" s="178"/>
      <c r="F32" s="95"/>
      <c r="G32" s="95"/>
      <c r="H32" s="178"/>
      <c r="I32" s="95"/>
      <c r="J32" s="95"/>
      <c r="K32" s="178"/>
      <c r="L32" s="95"/>
      <c r="M32" s="95"/>
      <c r="N32" s="95"/>
      <c r="O32" s="95"/>
      <c r="P32" s="95"/>
      <c r="Q32" s="95"/>
      <c r="R32" s="95"/>
      <c r="S32" s="95"/>
      <c r="T32" s="178"/>
      <c r="U32" s="95"/>
      <c r="V32" s="178"/>
      <c r="W32" s="95"/>
      <c r="X32" s="95"/>
      <c r="Y32" s="95"/>
      <c r="Z32" s="95"/>
    </row>
    <row r="33" spans="5:22" x14ac:dyDescent="0.25">
      <c r="E33" s="178"/>
      <c r="F33" s="95"/>
      <c r="G33" s="95"/>
      <c r="H33" s="178"/>
      <c r="I33" s="95"/>
      <c r="J33" s="95"/>
      <c r="K33" s="178"/>
      <c r="L33" s="95"/>
      <c r="M33" s="95"/>
      <c r="N33" s="95"/>
      <c r="O33" s="95"/>
      <c r="P33" s="95"/>
      <c r="Q33" s="95"/>
      <c r="R33" s="95"/>
      <c r="S33" s="95"/>
      <c r="T33" s="178"/>
      <c r="U33" s="95"/>
      <c r="V33" s="178"/>
    </row>
    <row r="34" spans="5:22" x14ac:dyDescent="0.25">
      <c r="E34" s="178"/>
      <c r="F34" s="95"/>
      <c r="G34" s="95"/>
      <c r="H34" s="178"/>
      <c r="I34" s="95"/>
      <c r="J34" s="95"/>
      <c r="K34" s="178"/>
      <c r="L34" s="95"/>
      <c r="M34" s="95"/>
      <c r="N34" s="95"/>
      <c r="O34" s="95"/>
      <c r="P34" s="95"/>
      <c r="Q34" s="95"/>
      <c r="R34" s="95"/>
      <c r="S34" s="95"/>
      <c r="T34" s="178"/>
      <c r="U34" s="95"/>
      <c r="V34" s="178"/>
    </row>
    <row r="35" spans="5:22" x14ac:dyDescent="0.25">
      <c r="E35" s="178"/>
      <c r="F35" s="95"/>
      <c r="G35" s="95"/>
      <c r="H35" s="178"/>
      <c r="I35" s="95"/>
      <c r="J35" s="95"/>
      <c r="K35" s="178"/>
      <c r="L35" s="95"/>
      <c r="M35" s="95"/>
      <c r="N35" s="95"/>
      <c r="O35" s="95"/>
      <c r="P35" s="95"/>
      <c r="Q35" s="95"/>
      <c r="R35" s="95"/>
      <c r="S35" s="95"/>
      <c r="T35" s="178"/>
      <c r="U35" s="95"/>
      <c r="V35" s="178"/>
    </row>
    <row r="36" spans="5:22" x14ac:dyDescent="0.25">
      <c r="E36" s="178"/>
      <c r="F36" s="95"/>
      <c r="G36" s="95"/>
      <c r="H36" s="178"/>
      <c r="I36" s="95"/>
      <c r="J36" s="95"/>
      <c r="K36" s="178"/>
      <c r="L36" s="95"/>
      <c r="M36" s="95"/>
      <c r="N36" s="95"/>
      <c r="O36" s="95"/>
      <c r="P36" s="95"/>
      <c r="Q36" s="95"/>
      <c r="R36" s="95"/>
      <c r="S36" s="95"/>
      <c r="T36" s="178"/>
      <c r="U36" s="95"/>
      <c r="V36" s="178"/>
    </row>
    <row r="37" spans="5:22" x14ac:dyDescent="0.25">
      <c r="E37" s="178"/>
      <c r="F37" s="95"/>
      <c r="G37" s="95"/>
      <c r="H37" s="178"/>
      <c r="I37" s="95"/>
      <c r="J37" s="95"/>
      <c r="K37" s="178"/>
      <c r="L37" s="95"/>
      <c r="M37" s="95"/>
      <c r="N37" s="95"/>
      <c r="O37" s="95"/>
      <c r="P37" s="95"/>
      <c r="Q37" s="95"/>
      <c r="R37" s="95"/>
      <c r="S37" s="95"/>
      <c r="T37" s="178"/>
      <c r="U37" s="95"/>
      <c r="V37" s="178"/>
    </row>
    <row r="38" spans="5:22" x14ac:dyDescent="0.25">
      <c r="E38" s="178"/>
      <c r="F38" s="95"/>
      <c r="G38" s="95"/>
      <c r="H38" s="178"/>
      <c r="I38" s="95"/>
      <c r="J38" s="95"/>
      <c r="K38" s="178"/>
      <c r="L38" s="95"/>
      <c r="M38" s="95"/>
      <c r="N38" s="95"/>
      <c r="O38" s="95"/>
      <c r="P38" s="95"/>
      <c r="Q38" s="95"/>
      <c r="R38" s="95"/>
      <c r="S38" s="95"/>
      <c r="T38" s="178"/>
      <c r="U38" s="95"/>
      <c r="V38" s="178"/>
    </row>
    <row r="39" spans="5:22" x14ac:dyDescent="0.25">
      <c r="E39" s="178"/>
      <c r="F39" s="95"/>
      <c r="G39" s="95"/>
      <c r="H39" s="178"/>
      <c r="I39" s="95"/>
      <c r="J39" s="95"/>
      <c r="K39" s="178"/>
      <c r="L39" s="95"/>
      <c r="M39" s="95"/>
      <c r="N39" s="95"/>
      <c r="O39" s="95"/>
      <c r="P39" s="95"/>
      <c r="Q39" s="95"/>
      <c r="R39" s="95"/>
      <c r="S39" s="95"/>
      <c r="T39" s="178"/>
      <c r="U39" s="95"/>
      <c r="V39" s="178"/>
    </row>
    <row r="40" spans="5:22" x14ac:dyDescent="0.25">
      <c r="E40" s="178"/>
      <c r="F40" s="95"/>
      <c r="G40" s="95"/>
      <c r="H40" s="178"/>
      <c r="I40" s="95"/>
      <c r="J40" s="95"/>
      <c r="K40" s="178"/>
      <c r="L40" s="95"/>
      <c r="M40" s="95"/>
      <c r="N40" s="95"/>
      <c r="O40" s="95"/>
      <c r="P40" s="95"/>
      <c r="Q40" s="95"/>
      <c r="R40" s="95"/>
      <c r="S40" s="95"/>
      <c r="T40" s="178"/>
      <c r="U40" s="95"/>
      <c r="V40" s="178"/>
    </row>
    <row r="41" spans="5:22" x14ac:dyDescent="0.25">
      <c r="E41" s="178"/>
      <c r="F41" s="95"/>
      <c r="G41" s="95"/>
      <c r="H41" s="178"/>
      <c r="I41" s="95"/>
      <c r="J41" s="95"/>
      <c r="K41" s="178"/>
      <c r="L41" s="95"/>
      <c r="M41" s="95"/>
      <c r="N41" s="95"/>
      <c r="O41" s="95"/>
      <c r="P41" s="95"/>
      <c r="Q41" s="95"/>
      <c r="R41" s="95"/>
      <c r="S41" s="95"/>
      <c r="T41" s="178"/>
      <c r="U41" s="95"/>
      <c r="V41" s="178"/>
    </row>
  </sheetData>
  <mergeCells count="10">
    <mergeCell ref="V6:W6"/>
    <mergeCell ref="C5:D5"/>
    <mergeCell ref="M6:O6"/>
    <mergeCell ref="P6:R6"/>
    <mergeCell ref="A6:A7"/>
    <mergeCell ref="B6:B7"/>
    <mergeCell ref="D6:F6"/>
    <mergeCell ref="G6:I6"/>
    <mergeCell ref="J6:L6"/>
    <mergeCell ref="S6:U6"/>
  </mergeCells>
  <phoneticPr fontId="0" type="noConversion"/>
  <printOptions horizontalCentered="1"/>
  <pageMargins left="0.25" right="0.25" top="0.75" bottom="0.5" header="0.5" footer="0.2"/>
  <pageSetup scale="45" fitToHeight="0" orientation="landscape" cellComments="asDisplayed" r:id="rId1"/>
  <headerFooter>
    <oddHeader>&amp;L&amp;G</oddHeader>
    <oddFooter>Page &amp;P of &amp;N</oddFooter>
  </headerFooter>
  <rowBreaks count="1" manualBreakCount="1">
    <brk id="23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515AF-0308-4FB1-8531-1BB38490A155}">
  <sheetPr>
    <tabColor theme="4"/>
  </sheetPr>
  <dimension ref="A1:AG23"/>
  <sheetViews>
    <sheetView topLeftCell="G1" workbookViewId="0">
      <selection activeCell="B23" sqref="B23"/>
    </sheetView>
  </sheetViews>
  <sheetFormatPr defaultColWidth="9.1796875" defaultRowHeight="12.5" x14ac:dyDescent="0.25"/>
  <cols>
    <col min="1" max="1" width="48.453125" style="2" customWidth="1"/>
    <col min="2" max="2" width="13.54296875" style="2" customWidth="1"/>
    <col min="3" max="3" width="17.54296875" style="2" customWidth="1"/>
    <col min="4" max="4" width="12.54296875" style="2" customWidth="1"/>
    <col min="5" max="5" width="13.54296875" style="2" customWidth="1"/>
    <col min="6" max="6" width="11" style="2" customWidth="1"/>
    <col min="7" max="7" width="15.54296875" style="2" bestFit="1" customWidth="1"/>
    <col min="8" max="8" width="1" style="2" hidden="1" customWidth="1"/>
    <col min="9" max="9" width="1.26953125" style="2" hidden="1" customWidth="1"/>
    <col min="10" max="10" width="11" style="2" customWidth="1"/>
    <col min="11" max="11" width="12" style="2" customWidth="1"/>
    <col min="12" max="13" width="3.1796875" style="2" hidden="1" customWidth="1"/>
    <col min="14" max="14" width="11" style="2" customWidth="1"/>
    <col min="15" max="15" width="12.1796875" style="2" bestFit="1" customWidth="1"/>
    <col min="16" max="16" width="2.54296875" style="2" hidden="1" customWidth="1"/>
    <col min="17" max="17" width="3" style="2" hidden="1" customWidth="1"/>
    <col min="18" max="22" width="11" style="2" customWidth="1"/>
    <col min="23" max="23" width="12.1796875" style="2" bestFit="1" customWidth="1"/>
    <col min="24" max="24" width="1.453125" style="2" hidden="1" customWidth="1"/>
    <col min="25" max="26" width="3.1796875" style="2" hidden="1" customWidth="1"/>
    <col min="27" max="27" width="11" style="2" customWidth="1"/>
    <col min="28" max="28" width="16.54296875" style="2" customWidth="1"/>
    <col min="29" max="29" width="11.81640625" style="23" customWidth="1"/>
    <col min="30" max="31" width="9.1796875" style="2"/>
    <col min="32" max="32" width="6.26953125" style="2" bestFit="1" customWidth="1"/>
    <col min="33" max="33" width="9.1796875" style="7"/>
    <col min="34" max="16384" width="9.1796875" style="2"/>
  </cols>
  <sheetData>
    <row r="1" spans="1:33" ht="13" x14ac:dyDescent="0.3">
      <c r="A1" s="1" t="str">
        <f>Summary!A1</f>
        <v>Project Title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6" t="s">
        <v>57</v>
      </c>
      <c r="AD1" s="95"/>
      <c r="AE1" s="95"/>
      <c r="AF1" s="95"/>
    </row>
    <row r="2" spans="1:33" ht="13" x14ac:dyDescent="0.3">
      <c r="A2" s="1" t="str">
        <f>Summary!A2</f>
        <v>Project #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D2" s="95"/>
      <c r="AE2" s="95"/>
      <c r="AF2" s="95"/>
    </row>
    <row r="3" spans="1:33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D3" s="95"/>
      <c r="AE3" s="95"/>
      <c r="AF3" s="95"/>
    </row>
    <row r="4" spans="1:33" s="4" customFormat="1" x14ac:dyDescent="0.25">
      <c r="A4" s="215" t="s">
        <v>58</v>
      </c>
      <c r="B4" s="217"/>
      <c r="C4" s="217"/>
      <c r="D4" s="217"/>
      <c r="E4" s="217" t="s">
        <v>29</v>
      </c>
      <c r="F4" s="213" t="s">
        <v>4</v>
      </c>
      <c r="G4" s="214"/>
      <c r="H4" s="100"/>
      <c r="I4" s="71"/>
      <c r="J4" s="213" t="s">
        <v>5</v>
      </c>
      <c r="K4" s="214"/>
      <c r="L4" s="70"/>
      <c r="M4" s="100"/>
      <c r="N4" s="213" t="s">
        <v>6</v>
      </c>
      <c r="O4" s="214"/>
      <c r="P4" s="100"/>
      <c r="Q4" s="100"/>
      <c r="R4" s="213" t="s">
        <v>7</v>
      </c>
      <c r="S4" s="214"/>
      <c r="T4" s="219" t="s">
        <v>8</v>
      </c>
      <c r="U4" s="214"/>
      <c r="V4" s="213" t="s">
        <v>9</v>
      </c>
      <c r="W4" s="214"/>
      <c r="X4" s="100"/>
      <c r="Y4" s="71"/>
      <c r="Z4" s="71"/>
      <c r="AA4" s="213" t="s">
        <v>27</v>
      </c>
      <c r="AB4" s="214"/>
      <c r="AC4" s="90"/>
      <c r="AD4" s="178"/>
      <c r="AE4" s="178"/>
      <c r="AF4" s="178"/>
      <c r="AG4" s="12"/>
    </row>
    <row r="5" spans="1:33" s="4" customFormat="1" x14ac:dyDescent="0.25">
      <c r="A5" s="216"/>
      <c r="B5" s="218"/>
      <c r="C5" s="218"/>
      <c r="D5" s="218"/>
      <c r="E5" s="218"/>
      <c r="F5" s="47" t="s">
        <v>59</v>
      </c>
      <c r="G5" s="48" t="s">
        <v>31</v>
      </c>
      <c r="H5" s="101"/>
      <c r="I5" s="73"/>
      <c r="J5" s="47" t="s">
        <v>59</v>
      </c>
      <c r="K5" s="48" t="s">
        <v>31</v>
      </c>
      <c r="L5" s="72"/>
      <c r="M5" s="101"/>
      <c r="N5" s="47" t="s">
        <v>59</v>
      </c>
      <c r="O5" s="48" t="s">
        <v>31</v>
      </c>
      <c r="P5" s="101"/>
      <c r="Q5" s="101"/>
      <c r="R5" s="47" t="s">
        <v>59</v>
      </c>
      <c r="S5" s="48" t="s">
        <v>31</v>
      </c>
      <c r="T5" s="168" t="s">
        <v>59</v>
      </c>
      <c r="U5" s="48" t="s">
        <v>31</v>
      </c>
      <c r="V5" s="47" t="s">
        <v>59</v>
      </c>
      <c r="W5" s="48" t="s">
        <v>31</v>
      </c>
      <c r="X5" s="101"/>
      <c r="Y5" s="73"/>
      <c r="Z5" s="73"/>
      <c r="AA5" s="47" t="s">
        <v>60</v>
      </c>
      <c r="AB5" s="48" t="s">
        <v>31</v>
      </c>
      <c r="AC5" s="90"/>
      <c r="AD5" s="178"/>
      <c r="AE5" s="178"/>
      <c r="AF5" s="178"/>
      <c r="AG5" s="12"/>
    </row>
    <row r="6" spans="1:33" ht="14.25" customHeight="1" x14ac:dyDescent="0.25">
      <c r="A6" s="92"/>
      <c r="B6" s="95"/>
      <c r="C6" s="178"/>
      <c r="D6" s="178"/>
      <c r="E6" s="96"/>
      <c r="F6" s="188"/>
      <c r="G6" s="189"/>
      <c r="H6" s="96"/>
      <c r="I6" s="181"/>
      <c r="J6" s="188"/>
      <c r="K6" s="189"/>
      <c r="L6" s="180"/>
      <c r="M6" s="96"/>
      <c r="N6" s="188"/>
      <c r="O6" s="189"/>
      <c r="P6" s="96"/>
      <c r="Q6" s="96"/>
      <c r="R6" s="180"/>
      <c r="S6" s="181"/>
      <c r="T6" s="96"/>
      <c r="U6" s="96"/>
      <c r="V6" s="188"/>
      <c r="W6" s="189"/>
      <c r="X6" s="96"/>
      <c r="Y6" s="181"/>
      <c r="Z6" s="181"/>
      <c r="AA6" s="188"/>
      <c r="AB6" s="189"/>
      <c r="AD6" s="95"/>
      <c r="AE6" s="95"/>
      <c r="AF6" s="95"/>
    </row>
    <row r="7" spans="1:33" ht="13" x14ac:dyDescent="0.3">
      <c r="A7" s="29" t="s">
        <v>61</v>
      </c>
      <c r="B7" s="20"/>
      <c r="C7" s="95"/>
      <c r="D7" s="95"/>
      <c r="E7" s="95"/>
      <c r="F7" s="30" t="s">
        <v>62</v>
      </c>
      <c r="G7" s="120"/>
      <c r="H7" s="95"/>
      <c r="I7" s="120"/>
      <c r="J7" s="30" t="s">
        <v>62</v>
      </c>
      <c r="K7" s="120"/>
      <c r="L7" s="92"/>
      <c r="M7" s="95"/>
      <c r="N7" s="30" t="s">
        <v>62</v>
      </c>
      <c r="O7" s="120"/>
      <c r="P7" s="95"/>
      <c r="Q7" s="95"/>
      <c r="R7" s="30" t="s">
        <v>62</v>
      </c>
      <c r="S7" s="120"/>
      <c r="T7" s="1" t="s">
        <v>62</v>
      </c>
      <c r="U7" s="120"/>
      <c r="V7" s="30" t="s">
        <v>62</v>
      </c>
      <c r="W7" s="120"/>
      <c r="X7" s="95"/>
      <c r="Y7" s="120"/>
      <c r="Z7" s="120"/>
      <c r="AA7" s="92"/>
      <c r="AB7" s="120"/>
      <c r="AD7" s="95"/>
      <c r="AE7" s="95"/>
      <c r="AF7" s="95"/>
    </row>
    <row r="8" spans="1:33" ht="13" x14ac:dyDescent="0.3">
      <c r="A8" s="92" t="s">
        <v>63</v>
      </c>
      <c r="B8" s="95"/>
      <c r="C8" s="95"/>
      <c r="D8" s="95"/>
      <c r="E8" s="170">
        <v>1500</v>
      </c>
      <c r="F8" s="190">
        <v>0</v>
      </c>
      <c r="G8" s="9">
        <f>F8*$E8</f>
        <v>0</v>
      </c>
      <c r="H8" s="95"/>
      <c r="I8" s="120"/>
      <c r="J8" s="190">
        <v>0</v>
      </c>
      <c r="K8" s="3">
        <f>J8*$E8</f>
        <v>0</v>
      </c>
      <c r="L8" s="92"/>
      <c r="M8" s="95"/>
      <c r="N8" s="190">
        <v>0</v>
      </c>
      <c r="O8" s="9">
        <f>N8*$E8</f>
        <v>0</v>
      </c>
      <c r="P8" s="95"/>
      <c r="Q8" s="95"/>
      <c r="R8" s="190">
        <v>0</v>
      </c>
      <c r="S8" s="9">
        <f>R8*$E8</f>
        <v>0</v>
      </c>
      <c r="T8" s="191">
        <v>0</v>
      </c>
      <c r="U8" s="9">
        <f>T8*$E8</f>
        <v>0</v>
      </c>
      <c r="V8" s="190">
        <v>0</v>
      </c>
      <c r="W8" s="9">
        <f>V8*$E8</f>
        <v>0</v>
      </c>
      <c r="X8" s="95"/>
      <c r="Y8" s="120"/>
      <c r="Z8" s="120"/>
      <c r="AA8" s="192">
        <f>V8+T8+R8+N8+J8+F8</f>
        <v>0</v>
      </c>
      <c r="AB8" s="9">
        <f>W8+U8+S8+O8+K8+G8</f>
        <v>0</v>
      </c>
      <c r="AC8" s="91">
        <f>AB8-(G8+K8+O8+S8+U8+W8)</f>
        <v>0</v>
      </c>
      <c r="AD8" s="95"/>
      <c r="AE8" s="95"/>
      <c r="AF8" s="95"/>
    </row>
    <row r="9" spans="1:33" ht="13" x14ac:dyDescent="0.3">
      <c r="A9" s="92" t="s">
        <v>64</v>
      </c>
      <c r="B9" s="95"/>
      <c r="C9" s="95"/>
      <c r="D9" s="95"/>
      <c r="E9" s="170">
        <v>1500</v>
      </c>
      <c r="F9" s="190">
        <v>0</v>
      </c>
      <c r="G9" s="9">
        <f>F9*$E9</f>
        <v>0</v>
      </c>
      <c r="H9" s="95"/>
      <c r="I9" s="120"/>
      <c r="J9" s="190">
        <v>0</v>
      </c>
      <c r="K9" s="3">
        <f>J9*$E9</f>
        <v>0</v>
      </c>
      <c r="L9" s="92"/>
      <c r="M9" s="95"/>
      <c r="N9" s="190">
        <v>0</v>
      </c>
      <c r="O9" s="9">
        <f>N9*$E9</f>
        <v>0</v>
      </c>
      <c r="P9" s="95"/>
      <c r="Q9" s="95"/>
      <c r="R9" s="190">
        <v>0</v>
      </c>
      <c r="S9" s="9">
        <f>R9*$E9</f>
        <v>0</v>
      </c>
      <c r="T9" s="191">
        <v>0</v>
      </c>
      <c r="U9" s="9">
        <f>T9*$E9</f>
        <v>0</v>
      </c>
      <c r="V9" s="190">
        <v>0</v>
      </c>
      <c r="W9" s="9">
        <f>V9*$E9</f>
        <v>0</v>
      </c>
      <c r="X9" s="95"/>
      <c r="Y9" s="120"/>
      <c r="Z9" s="120"/>
      <c r="AA9" s="192">
        <f>V9+T9+R9+N9+J9+F9</f>
        <v>0</v>
      </c>
      <c r="AB9" s="9">
        <f>W9+U9+S9+O9+K9+G9</f>
        <v>0</v>
      </c>
      <c r="AC9" s="91">
        <f t="shared" ref="AC9:AC22" si="0">AB9-(G9+K9+O9+S9+U9+W9)</f>
        <v>0</v>
      </c>
      <c r="AD9" s="95"/>
      <c r="AE9" s="95"/>
      <c r="AF9" s="95"/>
    </row>
    <row r="10" spans="1:33" ht="15" customHeight="1" x14ac:dyDescent="0.25">
      <c r="A10" s="66" t="s">
        <v>65</v>
      </c>
      <c r="B10" s="67"/>
      <c r="C10" s="67"/>
      <c r="D10" s="67"/>
      <c r="E10" s="67"/>
      <c r="F10" s="65"/>
      <c r="G10" s="68">
        <f>G9+G8</f>
        <v>0</v>
      </c>
      <c r="H10" s="193"/>
      <c r="I10" s="194"/>
      <c r="J10" s="66"/>
      <c r="K10" s="67">
        <f>K9+K8</f>
        <v>0</v>
      </c>
      <c r="L10" s="195"/>
      <c r="M10" s="193"/>
      <c r="N10" s="65"/>
      <c r="O10" s="68">
        <f>O9+O8</f>
        <v>0</v>
      </c>
      <c r="P10" s="193"/>
      <c r="Q10" s="193"/>
      <c r="R10" s="65"/>
      <c r="S10" s="68">
        <f>S9+S8</f>
        <v>0</v>
      </c>
      <c r="T10" s="64"/>
      <c r="U10" s="68">
        <f>U9+U8</f>
        <v>0</v>
      </c>
      <c r="V10" s="66"/>
      <c r="W10" s="68">
        <f>W9+W8</f>
        <v>0</v>
      </c>
      <c r="X10" s="193"/>
      <c r="Y10" s="194"/>
      <c r="Z10" s="194"/>
      <c r="AA10" s="64"/>
      <c r="AB10" s="68">
        <f>AB9+AB8</f>
        <v>0</v>
      </c>
      <c r="AC10" s="91">
        <f t="shared" si="0"/>
        <v>0</v>
      </c>
      <c r="AD10" s="95"/>
      <c r="AE10" s="95"/>
      <c r="AF10" s="95"/>
    </row>
    <row r="11" spans="1:33" customFormat="1" ht="15" customHeight="1" x14ac:dyDescent="0.25">
      <c r="F11" s="103"/>
      <c r="G11" s="104"/>
      <c r="N11" s="103"/>
      <c r="O11" s="104"/>
      <c r="R11" s="103"/>
      <c r="S11" s="104"/>
      <c r="U11" s="104"/>
      <c r="V11" s="103"/>
      <c r="W11" s="104"/>
      <c r="AC11" s="91">
        <f t="shared" si="0"/>
        <v>0</v>
      </c>
    </row>
    <row r="12" spans="1:33" ht="13" x14ac:dyDescent="0.3">
      <c r="A12" s="29" t="s">
        <v>66</v>
      </c>
      <c r="B12" s="20" t="s">
        <v>67</v>
      </c>
      <c r="C12" s="95"/>
      <c r="D12" s="95"/>
      <c r="E12" s="95"/>
      <c r="F12" s="30" t="s">
        <v>62</v>
      </c>
      <c r="G12" s="120"/>
      <c r="H12" s="95"/>
      <c r="I12" s="120"/>
      <c r="J12" s="30" t="s">
        <v>62</v>
      </c>
      <c r="K12" s="120"/>
      <c r="L12" s="92"/>
      <c r="M12" s="95"/>
      <c r="N12" s="30" t="s">
        <v>62</v>
      </c>
      <c r="O12" s="120"/>
      <c r="P12" s="95"/>
      <c r="Q12" s="95"/>
      <c r="R12" s="30" t="s">
        <v>62</v>
      </c>
      <c r="S12" s="120"/>
      <c r="T12" s="1" t="s">
        <v>62</v>
      </c>
      <c r="U12" s="120"/>
      <c r="V12" s="30" t="s">
        <v>62</v>
      </c>
      <c r="W12" s="120"/>
      <c r="X12" s="95"/>
      <c r="Y12" s="120"/>
      <c r="Z12" s="120"/>
      <c r="AA12" s="92"/>
      <c r="AB12" s="120"/>
      <c r="AC12" s="91">
        <f t="shared" si="0"/>
        <v>0</v>
      </c>
      <c r="AD12" s="95"/>
      <c r="AE12" s="95"/>
      <c r="AF12" s="95"/>
    </row>
    <row r="13" spans="1:33" ht="13" x14ac:dyDescent="0.3">
      <c r="A13" s="92" t="s">
        <v>63</v>
      </c>
      <c r="B13" s="98">
        <v>0</v>
      </c>
      <c r="C13" s="95"/>
      <c r="D13" s="95" t="s">
        <v>68</v>
      </c>
      <c r="E13" s="170">
        <v>250</v>
      </c>
      <c r="F13" s="192">
        <f>F8</f>
        <v>0</v>
      </c>
      <c r="G13" s="9">
        <f>F13*$E13*$B13</f>
        <v>0</v>
      </c>
      <c r="H13" s="95"/>
      <c r="I13" s="120"/>
      <c r="J13" s="192">
        <f>J8</f>
        <v>0</v>
      </c>
      <c r="K13" s="3">
        <f>J13*$E13*$B13</f>
        <v>0</v>
      </c>
      <c r="L13" s="92"/>
      <c r="M13" s="95"/>
      <c r="N13" s="192">
        <f>N8</f>
        <v>0</v>
      </c>
      <c r="O13" s="9">
        <f>N13*$E13*$B13</f>
        <v>0</v>
      </c>
      <c r="P13" s="95"/>
      <c r="Q13" s="95"/>
      <c r="R13" s="192">
        <f>R8</f>
        <v>0</v>
      </c>
      <c r="S13" s="9">
        <f>R13*$E13*$B13</f>
        <v>0</v>
      </c>
      <c r="T13" s="196">
        <f>T8</f>
        <v>0</v>
      </c>
      <c r="U13" s="9">
        <f>T13*$E13*$B13</f>
        <v>0</v>
      </c>
      <c r="V13" s="192">
        <f>V8</f>
        <v>0</v>
      </c>
      <c r="W13" s="9">
        <f>V13*$E13*$B13</f>
        <v>0</v>
      </c>
      <c r="X13" s="95"/>
      <c r="Y13" s="120"/>
      <c r="Z13" s="120"/>
      <c r="AA13" s="192">
        <f>V13+T13+R13+N13+J13+F13</f>
        <v>0</v>
      </c>
      <c r="AB13" s="9">
        <f>W13+U13+S13+O13+K13+G13</f>
        <v>0</v>
      </c>
      <c r="AC13" s="91">
        <f t="shared" si="0"/>
        <v>0</v>
      </c>
      <c r="AD13" s="95"/>
      <c r="AE13" s="95"/>
      <c r="AF13" s="95"/>
    </row>
    <row r="14" spans="1:33" ht="13" x14ac:dyDescent="0.3">
      <c r="A14" s="92" t="s">
        <v>64</v>
      </c>
      <c r="B14" s="98">
        <v>0</v>
      </c>
      <c r="C14" s="95"/>
      <c r="D14" s="95" t="s">
        <v>68</v>
      </c>
      <c r="E14" s="170">
        <v>250</v>
      </c>
      <c r="F14" s="192">
        <f>F9</f>
        <v>0</v>
      </c>
      <c r="G14" s="9">
        <f>F14*$E14*$B14</f>
        <v>0</v>
      </c>
      <c r="H14" s="95"/>
      <c r="I14" s="120"/>
      <c r="J14" s="192">
        <f>J9</f>
        <v>0</v>
      </c>
      <c r="K14" s="3">
        <f>J14*$E14*$B14</f>
        <v>0</v>
      </c>
      <c r="L14" s="92"/>
      <c r="M14" s="95"/>
      <c r="N14" s="192">
        <f>N9</f>
        <v>0</v>
      </c>
      <c r="O14" s="9">
        <f>N14*$E14*$B14</f>
        <v>0</v>
      </c>
      <c r="P14" s="95"/>
      <c r="Q14" s="95"/>
      <c r="R14" s="192">
        <f>R9</f>
        <v>0</v>
      </c>
      <c r="S14" s="9">
        <f>R14*$E14*$B14</f>
        <v>0</v>
      </c>
      <c r="T14" s="196">
        <f>T9</f>
        <v>0</v>
      </c>
      <c r="U14" s="9">
        <f>T14*$E14*$B14</f>
        <v>0</v>
      </c>
      <c r="V14" s="192">
        <f>V9</f>
        <v>0</v>
      </c>
      <c r="W14" s="9">
        <f>V14*$E14*$B14</f>
        <v>0</v>
      </c>
      <c r="X14" s="95"/>
      <c r="Y14" s="120"/>
      <c r="Z14" s="120"/>
      <c r="AA14" s="192">
        <f>V14+T14+R14+N14+J14+F14</f>
        <v>0</v>
      </c>
      <c r="AB14" s="9">
        <f>W14+U14+S14+O14+K14+G14</f>
        <v>0</v>
      </c>
      <c r="AC14" s="91">
        <f t="shared" si="0"/>
        <v>0</v>
      </c>
      <c r="AD14" s="95"/>
      <c r="AE14" s="95"/>
      <c r="AF14" s="95"/>
    </row>
    <row r="15" spans="1:33" ht="15" customHeight="1" x14ac:dyDescent="0.25">
      <c r="A15" s="66" t="s">
        <v>69</v>
      </c>
      <c r="B15" s="67"/>
      <c r="C15" s="67"/>
      <c r="D15" s="67"/>
      <c r="E15" s="67"/>
      <c r="F15" s="65">
        <f>SUM(F13:F14)</f>
        <v>0</v>
      </c>
      <c r="G15" s="68">
        <f>SUM(G13:G14)</f>
        <v>0</v>
      </c>
      <c r="H15" s="193"/>
      <c r="I15" s="194"/>
      <c r="J15" s="66">
        <f>SUM(J13:J14)</f>
        <v>0</v>
      </c>
      <c r="K15" s="68">
        <f>SUM(K13:K14)</f>
        <v>0</v>
      </c>
      <c r="L15" s="195"/>
      <c r="M15" s="193"/>
      <c r="N15" s="65">
        <f>SUM(N13:N14)</f>
        <v>0</v>
      </c>
      <c r="O15" s="68">
        <f>SUM(O13:O14)</f>
        <v>0</v>
      </c>
      <c r="P15" s="193"/>
      <c r="Q15" s="193"/>
      <c r="R15" s="65">
        <f t="shared" ref="R15:W15" si="1">SUM(R13:R14)</f>
        <v>0</v>
      </c>
      <c r="S15" s="68">
        <f t="shared" si="1"/>
        <v>0</v>
      </c>
      <c r="T15" s="64">
        <f t="shared" si="1"/>
        <v>0</v>
      </c>
      <c r="U15" s="68">
        <f t="shared" si="1"/>
        <v>0</v>
      </c>
      <c r="V15" s="66">
        <f t="shared" si="1"/>
        <v>0</v>
      </c>
      <c r="W15" s="68">
        <f t="shared" si="1"/>
        <v>0</v>
      </c>
      <c r="X15" s="193"/>
      <c r="Y15" s="194"/>
      <c r="Z15" s="194"/>
      <c r="AA15" s="64">
        <f>SUM(AA13:AA14)</f>
        <v>0</v>
      </c>
      <c r="AB15" s="68">
        <f>SUM(AB13:AB14)</f>
        <v>0</v>
      </c>
      <c r="AC15" s="91">
        <f t="shared" si="0"/>
        <v>0</v>
      </c>
      <c r="AD15" s="95"/>
      <c r="AE15" s="95"/>
      <c r="AF15" s="95"/>
    </row>
    <row r="16" spans="1:33" ht="14.25" customHeight="1" x14ac:dyDescent="0.3">
      <c r="A16" s="49"/>
      <c r="B16" s="11"/>
      <c r="C16" s="95"/>
      <c r="D16" s="95"/>
      <c r="E16" s="170"/>
      <c r="F16" s="92"/>
      <c r="G16" s="9"/>
      <c r="H16" s="95"/>
      <c r="I16" s="120"/>
      <c r="J16" s="92"/>
      <c r="K16" s="9"/>
      <c r="L16" s="92"/>
      <c r="M16" s="95"/>
      <c r="N16" s="92"/>
      <c r="O16" s="9"/>
      <c r="P16" s="95"/>
      <c r="Q16" s="95"/>
      <c r="R16" s="92"/>
      <c r="S16" s="9"/>
      <c r="T16" s="95"/>
      <c r="U16" s="9"/>
      <c r="V16" s="92"/>
      <c r="W16" s="9"/>
      <c r="X16" s="95"/>
      <c r="Y16" s="120"/>
      <c r="Z16" s="120"/>
      <c r="AA16" s="92"/>
      <c r="AB16" s="9"/>
      <c r="AC16" s="91">
        <f t="shared" si="0"/>
        <v>0</v>
      </c>
      <c r="AD16" s="95"/>
      <c r="AE16" s="95"/>
      <c r="AF16" s="95"/>
    </row>
    <row r="17" spans="1:33" ht="13" x14ac:dyDescent="0.3">
      <c r="A17" s="29" t="s">
        <v>70</v>
      </c>
      <c r="B17" s="20"/>
      <c r="C17" s="95"/>
      <c r="D17" s="95"/>
      <c r="E17" s="95"/>
      <c r="F17" s="92"/>
      <c r="G17" s="120"/>
      <c r="H17" s="95"/>
      <c r="I17" s="120"/>
      <c r="J17" s="92"/>
      <c r="K17" s="120"/>
      <c r="L17" s="92"/>
      <c r="M17" s="95"/>
      <c r="N17" s="92"/>
      <c r="O17" s="120"/>
      <c r="P17" s="95"/>
      <c r="Q17" s="95"/>
      <c r="R17" s="92"/>
      <c r="S17" s="120"/>
      <c r="T17" s="95"/>
      <c r="U17" s="120"/>
      <c r="V17" s="92"/>
      <c r="W17" s="120"/>
      <c r="X17" s="95"/>
      <c r="Y17" s="120"/>
      <c r="Z17" s="120"/>
      <c r="AA17" s="92"/>
      <c r="AB17" s="120"/>
      <c r="AC17" s="91">
        <f t="shared" si="0"/>
        <v>0</v>
      </c>
      <c r="AD17" s="95"/>
      <c r="AE17" s="95"/>
      <c r="AF17" s="95"/>
    </row>
    <row r="18" spans="1:33" ht="13" x14ac:dyDescent="0.3">
      <c r="A18" s="92" t="s">
        <v>63</v>
      </c>
      <c r="B18" s="21"/>
      <c r="C18" s="95"/>
      <c r="D18" s="95" t="s">
        <v>71</v>
      </c>
      <c r="E18" s="170">
        <v>250</v>
      </c>
      <c r="F18" s="192">
        <f>F8</f>
        <v>0</v>
      </c>
      <c r="G18" s="9">
        <f>F18*$E18</f>
        <v>0</v>
      </c>
      <c r="H18" s="95"/>
      <c r="I18" s="120"/>
      <c r="J18" s="192">
        <f>J8</f>
        <v>0</v>
      </c>
      <c r="K18" s="3">
        <f>J18*$E18</f>
        <v>0</v>
      </c>
      <c r="L18" s="92"/>
      <c r="M18" s="95"/>
      <c r="N18" s="192">
        <f>N8</f>
        <v>0</v>
      </c>
      <c r="O18" s="9">
        <f>N18*$E18</f>
        <v>0</v>
      </c>
      <c r="P18" s="95"/>
      <c r="Q18" s="95"/>
      <c r="R18" s="192">
        <f>R8</f>
        <v>0</v>
      </c>
      <c r="S18" s="9">
        <f>R18*$E18</f>
        <v>0</v>
      </c>
      <c r="T18" s="196">
        <f>T8</f>
        <v>0</v>
      </c>
      <c r="U18" s="9">
        <f>T18*$E18</f>
        <v>0</v>
      </c>
      <c r="V18" s="192">
        <f>V8</f>
        <v>0</v>
      </c>
      <c r="W18" s="9">
        <f>V18*$E18</f>
        <v>0</v>
      </c>
      <c r="X18" s="95"/>
      <c r="Y18" s="120"/>
      <c r="Z18" s="120"/>
      <c r="AA18" s="192">
        <f>V18+T18+R18+N18+J18+F18</f>
        <v>0</v>
      </c>
      <c r="AB18" s="9">
        <f>W18+U18+S18+O18+K18+G18</f>
        <v>0</v>
      </c>
      <c r="AC18" s="91">
        <f t="shared" si="0"/>
        <v>0</v>
      </c>
      <c r="AD18" s="95"/>
      <c r="AE18" s="95"/>
      <c r="AF18" s="95"/>
    </row>
    <row r="19" spans="1:33" ht="13" x14ac:dyDescent="0.3">
      <c r="A19" s="92" t="s">
        <v>64</v>
      </c>
      <c r="B19" s="21"/>
      <c r="C19" s="95"/>
      <c r="D19" s="95" t="str">
        <f>D18</f>
        <v>per trip --&gt;</v>
      </c>
      <c r="E19" s="170">
        <v>250</v>
      </c>
      <c r="F19" s="192">
        <f>F9</f>
        <v>0</v>
      </c>
      <c r="G19" s="9">
        <f>F19*$E19</f>
        <v>0</v>
      </c>
      <c r="H19" s="95"/>
      <c r="I19" s="120"/>
      <c r="J19" s="192">
        <f>J9</f>
        <v>0</v>
      </c>
      <c r="K19" s="3">
        <f>J19*$E19</f>
        <v>0</v>
      </c>
      <c r="L19" s="92"/>
      <c r="M19" s="95"/>
      <c r="N19" s="192">
        <f>N9</f>
        <v>0</v>
      </c>
      <c r="O19" s="9">
        <f>N19*$E19</f>
        <v>0</v>
      </c>
      <c r="P19" s="95"/>
      <c r="Q19" s="95"/>
      <c r="R19" s="192">
        <f>R9</f>
        <v>0</v>
      </c>
      <c r="S19" s="9">
        <f>R19*$E19</f>
        <v>0</v>
      </c>
      <c r="T19" s="196">
        <f>T9</f>
        <v>0</v>
      </c>
      <c r="U19" s="9">
        <f>T19*$E19</f>
        <v>0</v>
      </c>
      <c r="V19" s="192">
        <f>V9</f>
        <v>0</v>
      </c>
      <c r="W19" s="9">
        <f>V19*$E19</f>
        <v>0</v>
      </c>
      <c r="X19" s="95"/>
      <c r="Y19" s="120"/>
      <c r="Z19" s="120"/>
      <c r="AA19" s="192">
        <f>V19+T19+R19+N19+J19+F19</f>
        <v>0</v>
      </c>
      <c r="AB19" s="9">
        <f>W19+U19+S19+O19+K19+G19</f>
        <v>0</v>
      </c>
      <c r="AC19" s="91">
        <f t="shared" si="0"/>
        <v>0</v>
      </c>
      <c r="AD19" s="95"/>
      <c r="AE19" s="95"/>
      <c r="AF19" s="95"/>
    </row>
    <row r="20" spans="1:33" ht="15" customHeight="1" x14ac:dyDescent="0.25">
      <c r="A20" s="66" t="s">
        <v>72</v>
      </c>
      <c r="B20" s="67"/>
      <c r="C20" s="67"/>
      <c r="D20" s="67"/>
      <c r="E20" s="67"/>
      <c r="F20" s="65">
        <f>SUM(F18:F19)</f>
        <v>0</v>
      </c>
      <c r="G20" s="68">
        <f>SUM(G18:G19)</f>
        <v>0</v>
      </c>
      <c r="H20" s="193"/>
      <c r="I20" s="194"/>
      <c r="J20" s="66">
        <f>SUM(J18:J19)</f>
        <v>0</v>
      </c>
      <c r="K20" s="68">
        <f>SUM(K18:K19)</f>
        <v>0</v>
      </c>
      <c r="L20" s="195"/>
      <c r="M20" s="193"/>
      <c r="N20" s="65">
        <f>SUM(N18:N19)</f>
        <v>0</v>
      </c>
      <c r="O20" s="68">
        <f>SUM(O18:O19)</f>
        <v>0</v>
      </c>
      <c r="P20" s="193"/>
      <c r="Q20" s="193"/>
      <c r="R20" s="65">
        <f t="shared" ref="R20:W20" si="2">SUM(R18:R19)</f>
        <v>0</v>
      </c>
      <c r="S20" s="68">
        <f t="shared" si="2"/>
        <v>0</v>
      </c>
      <c r="T20" s="64">
        <f t="shared" si="2"/>
        <v>0</v>
      </c>
      <c r="U20" s="68">
        <f t="shared" si="2"/>
        <v>0</v>
      </c>
      <c r="V20" s="66">
        <f t="shared" si="2"/>
        <v>0</v>
      </c>
      <c r="W20" s="68">
        <f t="shared" si="2"/>
        <v>0</v>
      </c>
      <c r="X20" s="193"/>
      <c r="Y20" s="194"/>
      <c r="Z20" s="194"/>
      <c r="AA20" s="64">
        <f>SUM(AA18:AA19)</f>
        <v>0</v>
      </c>
      <c r="AB20" s="68">
        <f>SUM(AB18:AB19)</f>
        <v>0</v>
      </c>
      <c r="AC20" s="91">
        <f t="shared" si="0"/>
        <v>0</v>
      </c>
      <c r="AD20" s="95"/>
      <c r="AE20" s="95"/>
      <c r="AF20" s="95"/>
    </row>
    <row r="21" spans="1:33" x14ac:dyDescent="0.25">
      <c r="A21" s="92"/>
      <c r="B21" s="95"/>
      <c r="C21" s="95"/>
      <c r="D21" s="95"/>
      <c r="E21" s="95"/>
      <c r="F21" s="92"/>
      <c r="G21" s="120"/>
      <c r="H21" s="95"/>
      <c r="I21" s="120"/>
      <c r="J21" s="95"/>
      <c r="K21" s="95"/>
      <c r="L21" s="92"/>
      <c r="M21" s="95"/>
      <c r="N21" s="92"/>
      <c r="O21" s="120"/>
      <c r="P21" s="95"/>
      <c r="Q21" s="95"/>
      <c r="R21" s="92"/>
      <c r="S21" s="120"/>
      <c r="T21" s="95"/>
      <c r="U21" s="120"/>
      <c r="V21" s="92"/>
      <c r="W21" s="120"/>
      <c r="X21" s="95"/>
      <c r="Y21" s="120"/>
      <c r="Z21" s="120"/>
      <c r="AA21" s="95"/>
      <c r="AB21" s="120"/>
      <c r="AC21" s="91">
        <f t="shared" si="0"/>
        <v>0</v>
      </c>
      <c r="AD21" s="95"/>
      <c r="AE21" s="95"/>
      <c r="AF21" s="95"/>
    </row>
    <row r="22" spans="1:33" ht="22.5" customHeight="1" x14ac:dyDescent="0.25">
      <c r="A22" s="31" t="s">
        <v>73</v>
      </c>
      <c r="B22" s="42"/>
      <c r="C22" s="42"/>
      <c r="D22" s="42"/>
      <c r="E22" s="42"/>
      <c r="F22" s="31"/>
      <c r="G22" s="43">
        <f>G20+G15+G10</f>
        <v>0</v>
      </c>
      <c r="H22" s="102"/>
      <c r="I22" s="75"/>
      <c r="J22" s="42"/>
      <c r="K22" s="42">
        <f>K20+K15+K10</f>
        <v>0</v>
      </c>
      <c r="L22" s="74"/>
      <c r="M22" s="102"/>
      <c r="N22" s="31"/>
      <c r="O22" s="43">
        <f>O20+O15+O10</f>
        <v>0</v>
      </c>
      <c r="P22" s="102"/>
      <c r="Q22" s="102"/>
      <c r="R22" s="31"/>
      <c r="S22" s="43">
        <f>S20+S15+S10</f>
        <v>0</v>
      </c>
      <c r="T22" s="42"/>
      <c r="U22" s="43">
        <f>U20+U15+U10</f>
        <v>0</v>
      </c>
      <c r="V22" s="31"/>
      <c r="W22" s="43">
        <f>W20+W15+W10</f>
        <v>0</v>
      </c>
      <c r="X22" s="102"/>
      <c r="Y22" s="75"/>
      <c r="Z22" s="75"/>
      <c r="AA22" s="42"/>
      <c r="AB22" s="42">
        <f>AB20+AB15+AB10</f>
        <v>0</v>
      </c>
      <c r="AC22" s="91">
        <f t="shared" si="0"/>
        <v>0</v>
      </c>
      <c r="AD22" s="95"/>
      <c r="AE22" s="95"/>
      <c r="AF22" s="95"/>
      <c r="AG22" s="95"/>
    </row>
    <row r="23" spans="1:33" x14ac:dyDescent="0.25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1"/>
      <c r="AD23" s="95"/>
      <c r="AE23" s="95"/>
      <c r="AF23" s="95"/>
    </row>
  </sheetData>
  <mergeCells count="10">
    <mergeCell ref="V4:W4"/>
    <mergeCell ref="AA4:AB4"/>
    <mergeCell ref="A4:A5"/>
    <mergeCell ref="B4:D5"/>
    <mergeCell ref="E4:E5"/>
    <mergeCell ref="F4:G4"/>
    <mergeCell ref="J4:K4"/>
    <mergeCell ref="N4:O4"/>
    <mergeCell ref="R4:S4"/>
    <mergeCell ref="T4:U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/>
    <pageSetUpPr fitToPage="1"/>
  </sheetPr>
  <dimension ref="A1:AF101"/>
  <sheetViews>
    <sheetView view="pageBreakPreview" zoomScale="79" zoomScaleNormal="80" zoomScaleSheetLayoutView="79" workbookViewId="0">
      <pane xSplit="1" ySplit="9" topLeftCell="B74" activePane="bottomRight" state="frozen"/>
      <selection pane="topRight" sqref="A1:E1"/>
      <selection pane="bottomLeft" sqref="A1:E1"/>
      <selection pane="bottomRight" activeCell="P93" sqref="P93"/>
    </sheetView>
  </sheetViews>
  <sheetFormatPr defaultColWidth="9.1796875" defaultRowHeight="12.5" outlineLevelRow="1" x14ac:dyDescent="0.25"/>
  <cols>
    <col min="1" max="1" width="51.54296875" style="2" customWidth="1"/>
    <col min="2" max="2" width="20.81640625" style="2" customWidth="1"/>
    <col min="3" max="3" width="10" style="2" bestFit="1" customWidth="1"/>
    <col min="4" max="5" width="13.7265625" style="2" customWidth="1"/>
    <col min="6" max="6" width="0.26953125" style="2" hidden="1" customWidth="1"/>
    <col min="7" max="7" width="0.81640625" style="2" hidden="1" customWidth="1"/>
    <col min="8" max="9" width="13.7265625" style="2" customWidth="1"/>
    <col min="10" max="10" width="1.453125" style="2" hidden="1" customWidth="1"/>
    <col min="11" max="11" width="1.1796875" style="2" hidden="1" customWidth="1"/>
    <col min="12" max="13" width="13.7265625" style="2" customWidth="1"/>
    <col min="14" max="14" width="1.453125" style="2" hidden="1" customWidth="1"/>
    <col min="15" max="15" width="0.81640625" style="2" hidden="1" customWidth="1"/>
    <col min="16" max="21" width="13.7265625" style="2" customWidth="1"/>
    <col min="22" max="22" width="1.453125" style="2" hidden="1" customWidth="1"/>
    <col min="23" max="23" width="0.81640625" style="2" hidden="1" customWidth="1"/>
    <col min="24" max="24" width="1.453125" style="2" hidden="1" customWidth="1"/>
    <col min="25" max="25" width="13.7265625" style="2" customWidth="1"/>
    <col min="26" max="26" width="16" style="2" customWidth="1"/>
    <col min="27" max="27" width="7.54296875" style="2" customWidth="1"/>
    <col min="28" max="28" width="12.26953125" style="2" bestFit="1" customWidth="1"/>
    <col min="29" max="29" width="10.1796875" style="2" bestFit="1" customWidth="1"/>
    <col min="30" max="30" width="6.26953125" style="2" bestFit="1" customWidth="1"/>
    <col min="31" max="31" width="10.81640625" style="2" bestFit="1" customWidth="1"/>
    <col min="32" max="16384" width="9.1796875" style="2"/>
  </cols>
  <sheetData>
    <row r="1" spans="1:31" ht="13" x14ac:dyDescent="0.3">
      <c r="A1" s="1" t="str">
        <f>Summary!A1</f>
        <v>Project Title</v>
      </c>
      <c r="B1" s="1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6"/>
      <c r="Z1" s="6"/>
      <c r="AA1" s="95"/>
      <c r="AB1" s="95"/>
      <c r="AC1" s="95" t="s">
        <v>24</v>
      </c>
      <c r="AD1" s="95"/>
      <c r="AE1" s="95" t="s">
        <v>24</v>
      </c>
    </row>
    <row r="2" spans="1:31" ht="13" x14ac:dyDescent="0.3">
      <c r="A2" s="1" t="str">
        <f>Summary!A2</f>
        <v>Project #</v>
      </c>
      <c r="B2" s="1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</row>
    <row r="3" spans="1:31" ht="13" x14ac:dyDescent="0.3">
      <c r="A3" s="95"/>
      <c r="B3" s="95"/>
      <c r="C3" s="95"/>
      <c r="D3" s="173"/>
      <c r="E3" s="196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6" t="s">
        <v>74</v>
      </c>
      <c r="AA3" s="95"/>
      <c r="AB3" s="95"/>
      <c r="AC3" s="95"/>
      <c r="AD3" s="95"/>
      <c r="AE3" s="95"/>
    </row>
    <row r="4" spans="1:31" ht="13" x14ac:dyDescent="0.3">
      <c r="A4" s="9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95"/>
      <c r="Z4" s="95"/>
      <c r="AA4" s="197"/>
      <c r="AB4" s="197"/>
      <c r="AC4" s="95"/>
      <c r="AD4" s="95"/>
      <c r="AE4" s="95"/>
    </row>
    <row r="5" spans="1:31" ht="13" x14ac:dyDescent="0.3">
      <c r="A5" s="95"/>
      <c r="B5" s="9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96" t="s">
        <v>75</v>
      </c>
      <c r="Z5" s="198">
        <v>1.03</v>
      </c>
      <c r="AA5" s="197"/>
      <c r="AB5" s="197"/>
      <c r="AC5" s="95"/>
      <c r="AD5" s="95"/>
      <c r="AE5" s="95"/>
    </row>
    <row r="6" spans="1:31" ht="13" x14ac:dyDescent="0.3">
      <c r="A6" s="95"/>
      <c r="B6" s="9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96" t="s">
        <v>26</v>
      </c>
      <c r="Z6" s="179">
        <f>'Mgmt Labor'!W4</f>
        <v>1.03</v>
      </c>
      <c r="AA6" s="197"/>
      <c r="AB6" s="197"/>
      <c r="AC6" s="95"/>
      <c r="AD6" s="95"/>
      <c r="AE6" s="95"/>
    </row>
    <row r="7" spans="1:31" x14ac:dyDescent="0.2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</row>
    <row r="8" spans="1:31" ht="14" x14ac:dyDescent="0.3">
      <c r="A8" s="222" t="s">
        <v>76</v>
      </c>
      <c r="B8" s="224"/>
      <c r="C8" s="225"/>
      <c r="D8" s="220" t="s">
        <v>4</v>
      </c>
      <c r="E8" s="221"/>
      <c r="F8" s="60"/>
      <c r="G8" s="60"/>
      <c r="H8" s="220" t="s">
        <v>5</v>
      </c>
      <c r="I8" s="221"/>
      <c r="J8" s="60"/>
      <c r="K8" s="60"/>
      <c r="L8" s="220" t="s">
        <v>6</v>
      </c>
      <c r="M8" s="221"/>
      <c r="N8" s="60"/>
      <c r="O8" s="60"/>
      <c r="P8" s="220" t="s">
        <v>7</v>
      </c>
      <c r="Q8" s="221"/>
      <c r="R8" s="220" t="s">
        <v>8</v>
      </c>
      <c r="S8" s="221"/>
      <c r="T8" s="220" t="s">
        <v>9</v>
      </c>
      <c r="U8" s="221"/>
      <c r="V8" s="60"/>
      <c r="W8" s="60"/>
      <c r="X8" s="60"/>
      <c r="Y8" s="220" t="s">
        <v>27</v>
      </c>
      <c r="Z8" s="221"/>
      <c r="AA8" s="95"/>
      <c r="AB8" s="95"/>
      <c r="AC8" s="95"/>
      <c r="AD8" s="95"/>
      <c r="AE8" s="95"/>
    </row>
    <row r="9" spans="1:31" s="4" customFormat="1" ht="14" x14ac:dyDescent="0.3">
      <c r="A9" s="223"/>
      <c r="B9" s="226" t="s">
        <v>77</v>
      </c>
      <c r="C9" s="227" t="s">
        <v>29</v>
      </c>
      <c r="D9" s="50" t="s">
        <v>78</v>
      </c>
      <c r="E9" s="51" t="s">
        <v>31</v>
      </c>
      <c r="F9" s="52"/>
      <c r="G9" s="52"/>
      <c r="H9" s="50" t="s">
        <v>78</v>
      </c>
      <c r="I9" s="51" t="s">
        <v>31</v>
      </c>
      <c r="J9" s="52"/>
      <c r="K9" s="52"/>
      <c r="L9" s="50" t="s">
        <v>78</v>
      </c>
      <c r="M9" s="51" t="s">
        <v>31</v>
      </c>
      <c r="N9" s="52"/>
      <c r="O9" s="52"/>
      <c r="P9" s="50" t="s">
        <v>78</v>
      </c>
      <c r="Q9" s="51" t="s">
        <v>31</v>
      </c>
      <c r="R9" s="50" t="s">
        <v>78</v>
      </c>
      <c r="S9" s="51" t="s">
        <v>31</v>
      </c>
      <c r="T9" s="50" t="s">
        <v>78</v>
      </c>
      <c r="U9" s="51" t="s">
        <v>31</v>
      </c>
      <c r="V9" s="52"/>
      <c r="W9" s="52"/>
      <c r="X9" s="52"/>
      <c r="Y9" s="61" t="s">
        <v>78</v>
      </c>
      <c r="Z9" s="53" t="s">
        <v>31</v>
      </c>
      <c r="AA9" s="178"/>
      <c r="AB9" s="178"/>
      <c r="AC9" s="178"/>
      <c r="AD9" s="178"/>
      <c r="AE9" s="178"/>
    </row>
    <row r="10" spans="1:31" x14ac:dyDescent="0.25">
      <c r="A10" s="92"/>
      <c r="B10" s="178"/>
      <c r="C10" s="96"/>
      <c r="D10" s="180"/>
      <c r="E10" s="181"/>
      <c r="F10" s="96"/>
      <c r="G10" s="96"/>
      <c r="H10" s="180"/>
      <c r="I10" s="181"/>
      <c r="J10" s="96"/>
      <c r="K10" s="96"/>
      <c r="L10" s="180"/>
      <c r="M10" s="181"/>
      <c r="N10" s="96"/>
      <c r="O10" s="96"/>
      <c r="P10" s="180"/>
      <c r="Q10" s="181"/>
      <c r="R10" s="180"/>
      <c r="S10" s="181"/>
      <c r="T10" s="180"/>
      <c r="U10" s="181"/>
      <c r="V10" s="96"/>
      <c r="W10" s="96"/>
      <c r="X10" s="96"/>
      <c r="Y10" s="180"/>
      <c r="Z10" s="181"/>
      <c r="AA10" s="95"/>
      <c r="AB10" s="95"/>
      <c r="AC10" s="95"/>
      <c r="AD10" s="95"/>
      <c r="AE10" s="95"/>
    </row>
    <row r="11" spans="1:31" ht="13" x14ac:dyDescent="0.3">
      <c r="A11" s="29" t="s">
        <v>79</v>
      </c>
      <c r="B11" s="95"/>
      <c r="C11" s="95"/>
      <c r="D11" s="92"/>
      <c r="E11" s="120"/>
      <c r="F11" s="95"/>
      <c r="G11" s="95"/>
      <c r="H11" s="92"/>
      <c r="I11" s="120"/>
      <c r="J11" s="95"/>
      <c r="K11" s="95"/>
      <c r="L11" s="92"/>
      <c r="M11" s="120"/>
      <c r="N11" s="95"/>
      <c r="O11" s="95"/>
      <c r="P11" s="92"/>
      <c r="Q11" s="120"/>
      <c r="R11" s="92"/>
      <c r="S11" s="120"/>
      <c r="T11" s="92"/>
      <c r="U11" s="120"/>
      <c r="V11" s="95"/>
      <c r="W11" s="95"/>
      <c r="X11" s="95"/>
      <c r="Y11" s="92"/>
      <c r="Z11" s="120"/>
      <c r="AA11" s="95"/>
      <c r="AB11" s="95"/>
      <c r="AC11" s="95"/>
      <c r="AD11" s="95"/>
      <c r="AE11" s="95"/>
    </row>
    <row r="12" spans="1:31" ht="13" x14ac:dyDescent="0.3">
      <c r="A12" s="58" t="s">
        <v>80</v>
      </c>
      <c r="B12" s="156" t="s">
        <v>81</v>
      </c>
      <c r="C12" s="3" t="s">
        <v>82</v>
      </c>
      <c r="D12" s="92"/>
      <c r="E12" s="9"/>
      <c r="F12" s="95"/>
      <c r="G12" s="95"/>
      <c r="H12" s="92"/>
      <c r="I12" s="9"/>
      <c r="J12" s="95"/>
      <c r="K12" s="95"/>
      <c r="L12" s="92"/>
      <c r="M12" s="9"/>
      <c r="N12" s="95"/>
      <c r="O12" s="95"/>
      <c r="P12" s="92"/>
      <c r="Q12" s="9"/>
      <c r="R12" s="92"/>
      <c r="S12" s="9"/>
      <c r="T12" s="92"/>
      <c r="U12" s="9"/>
      <c r="V12" s="95"/>
      <c r="W12" s="95"/>
      <c r="X12" s="95"/>
      <c r="Y12" s="92"/>
      <c r="Z12" s="9"/>
      <c r="AA12" s="95"/>
      <c r="AB12" s="95"/>
      <c r="AC12" s="95"/>
      <c r="AD12" s="95"/>
      <c r="AE12" s="95"/>
    </row>
    <row r="13" spans="1:31" ht="14" x14ac:dyDescent="0.3">
      <c r="A13" s="92" t="s">
        <v>83</v>
      </c>
      <c r="B13" s="95"/>
      <c r="C13" s="199">
        <v>0</v>
      </c>
      <c r="D13" s="92">
        <v>3</v>
      </c>
      <c r="E13" s="9">
        <f>$C13*D13</f>
        <v>0</v>
      </c>
      <c r="F13" s="95"/>
      <c r="G13" s="95"/>
      <c r="H13" s="92">
        <v>3</v>
      </c>
      <c r="I13" s="9">
        <f>$C13*H13</f>
        <v>0</v>
      </c>
      <c r="J13" s="95"/>
      <c r="K13" s="95"/>
      <c r="L13" s="92">
        <v>3</v>
      </c>
      <c r="M13" s="9">
        <f>$C13*L13</f>
        <v>0</v>
      </c>
      <c r="N13" s="95"/>
      <c r="O13" s="95"/>
      <c r="P13" s="92">
        <v>3</v>
      </c>
      <c r="Q13" s="9">
        <f>$C13*P13</f>
        <v>0</v>
      </c>
      <c r="R13" s="92">
        <v>3</v>
      </c>
      <c r="S13" s="9">
        <f>$C13*$Z$5*R13</f>
        <v>0</v>
      </c>
      <c r="T13" s="92">
        <v>3</v>
      </c>
      <c r="U13" s="9">
        <f>$C13*$Z$5*T13</f>
        <v>0</v>
      </c>
      <c r="V13" s="95"/>
      <c r="W13" s="95"/>
      <c r="X13" s="95"/>
      <c r="Y13" s="92">
        <f>T13+R13+P13+L13+H13+D13</f>
        <v>18</v>
      </c>
      <c r="Z13" s="9">
        <f>U13+S13+Q13+M13+I13+E13</f>
        <v>0</v>
      </c>
      <c r="AA13" s="54">
        <f>Z13-(E13+I13+M13+Q13+S13+U13)</f>
        <v>0</v>
      </c>
      <c r="AB13" s="196"/>
      <c r="AC13" s="95"/>
      <c r="AD13" s="95"/>
      <c r="AE13" s="95"/>
    </row>
    <row r="14" spans="1:31" ht="14" x14ac:dyDescent="0.3">
      <c r="A14" s="92" t="s">
        <v>84</v>
      </c>
      <c r="B14" s="95"/>
      <c r="C14" s="199">
        <v>0</v>
      </c>
      <c r="D14" s="92">
        <v>1</v>
      </c>
      <c r="E14" s="9">
        <f t="shared" ref="E14:E23" si="0">$C14*D14</f>
        <v>0</v>
      </c>
      <c r="F14" s="95"/>
      <c r="G14" s="95"/>
      <c r="H14" s="92">
        <v>0</v>
      </c>
      <c r="I14" s="9">
        <f t="shared" ref="I14:I23" si="1">$C14*H14</f>
        <v>0</v>
      </c>
      <c r="J14" s="95"/>
      <c r="K14" s="95"/>
      <c r="L14" s="92">
        <v>0</v>
      </c>
      <c r="M14" s="9">
        <f t="shared" ref="M14:M23" si="2">$C14*L14</f>
        <v>0</v>
      </c>
      <c r="N14" s="95"/>
      <c r="O14" s="95"/>
      <c r="P14" s="92">
        <v>0</v>
      </c>
      <c r="Q14" s="9">
        <f t="shared" ref="Q14:Q23" si="3">$C14*P14</f>
        <v>0</v>
      </c>
      <c r="R14" s="92">
        <v>0</v>
      </c>
      <c r="S14" s="9">
        <f t="shared" ref="S14:U23" si="4">$C14*$Z$5*R14</f>
        <v>0</v>
      </c>
      <c r="T14" s="92">
        <v>0</v>
      </c>
      <c r="U14" s="9">
        <f t="shared" si="4"/>
        <v>0</v>
      </c>
      <c r="V14" s="95"/>
      <c r="W14" s="95"/>
      <c r="X14" s="95"/>
      <c r="Y14" s="92">
        <f t="shared" ref="Y14:Y23" si="5">T14+R14+P14+L14+H14+D14</f>
        <v>1</v>
      </c>
      <c r="Z14" s="9">
        <f t="shared" ref="Z14:Z23" si="6">U14+S14+Q14+M14+I14+E14</f>
        <v>0</v>
      </c>
      <c r="AA14" s="54">
        <f t="shared" ref="AA14:AA77" si="7">Z14-(E14+I14+M14+Q14+S14+U14)</f>
        <v>0</v>
      </c>
      <c r="AB14" s="95"/>
      <c r="AC14" s="95"/>
      <c r="AD14" s="95"/>
      <c r="AE14" s="95"/>
    </row>
    <row r="15" spans="1:31" ht="14" x14ac:dyDescent="0.3">
      <c r="A15" s="92" t="s">
        <v>85</v>
      </c>
      <c r="B15" s="95"/>
      <c r="C15" s="199">
        <v>0</v>
      </c>
      <c r="D15" s="92">
        <v>3</v>
      </c>
      <c r="E15" s="9">
        <f t="shared" si="0"/>
        <v>0</v>
      </c>
      <c r="F15" s="95"/>
      <c r="G15" s="95"/>
      <c r="H15" s="92">
        <v>3</v>
      </c>
      <c r="I15" s="9">
        <f t="shared" si="1"/>
        <v>0</v>
      </c>
      <c r="J15" s="95"/>
      <c r="K15" s="95"/>
      <c r="L15" s="92">
        <v>3</v>
      </c>
      <c r="M15" s="9">
        <f t="shared" si="2"/>
        <v>0</v>
      </c>
      <c r="N15" s="95"/>
      <c r="O15" s="95"/>
      <c r="P15" s="92">
        <v>3</v>
      </c>
      <c r="Q15" s="9">
        <f t="shared" si="3"/>
        <v>0</v>
      </c>
      <c r="R15" s="92">
        <v>3</v>
      </c>
      <c r="S15" s="9">
        <f t="shared" si="4"/>
        <v>0</v>
      </c>
      <c r="T15" s="92">
        <v>3</v>
      </c>
      <c r="U15" s="9">
        <f t="shared" si="4"/>
        <v>0</v>
      </c>
      <c r="V15" s="95"/>
      <c r="W15" s="95"/>
      <c r="X15" s="95"/>
      <c r="Y15" s="92">
        <f t="shared" si="5"/>
        <v>18</v>
      </c>
      <c r="Z15" s="9">
        <f t="shared" si="6"/>
        <v>0</v>
      </c>
      <c r="AA15" s="54">
        <f t="shared" si="7"/>
        <v>0</v>
      </c>
      <c r="AB15" s="95"/>
      <c r="AC15" s="95"/>
      <c r="AD15" s="95"/>
      <c r="AE15" s="95"/>
    </row>
    <row r="16" spans="1:31" ht="14" x14ac:dyDescent="0.3">
      <c r="A16" s="92" t="s">
        <v>86</v>
      </c>
      <c r="B16" s="95"/>
      <c r="C16" s="199">
        <v>0</v>
      </c>
      <c r="D16" s="92">
        <v>3</v>
      </c>
      <c r="E16" s="9">
        <f t="shared" si="0"/>
        <v>0</v>
      </c>
      <c r="F16" s="95"/>
      <c r="G16" s="95"/>
      <c r="H16" s="92">
        <v>3</v>
      </c>
      <c r="I16" s="9">
        <f t="shared" si="1"/>
        <v>0</v>
      </c>
      <c r="J16" s="95"/>
      <c r="K16" s="95"/>
      <c r="L16" s="92">
        <v>3</v>
      </c>
      <c r="M16" s="9">
        <f t="shared" si="2"/>
        <v>0</v>
      </c>
      <c r="N16" s="95"/>
      <c r="O16" s="95"/>
      <c r="P16" s="92">
        <v>3</v>
      </c>
      <c r="Q16" s="9">
        <f t="shared" si="3"/>
        <v>0</v>
      </c>
      <c r="R16" s="92">
        <v>3</v>
      </c>
      <c r="S16" s="9">
        <f t="shared" si="4"/>
        <v>0</v>
      </c>
      <c r="T16" s="92">
        <v>3</v>
      </c>
      <c r="U16" s="9">
        <f t="shared" si="4"/>
        <v>0</v>
      </c>
      <c r="V16" s="95"/>
      <c r="W16" s="95"/>
      <c r="X16" s="95"/>
      <c r="Y16" s="92">
        <f t="shared" si="5"/>
        <v>18</v>
      </c>
      <c r="Z16" s="9">
        <f t="shared" si="6"/>
        <v>0</v>
      </c>
      <c r="AA16" s="54">
        <f t="shared" si="7"/>
        <v>0</v>
      </c>
      <c r="AB16" s="95"/>
      <c r="AC16" s="95"/>
      <c r="AD16" s="95"/>
      <c r="AE16" s="95"/>
    </row>
    <row r="17" spans="1:27" ht="14" x14ac:dyDescent="0.3">
      <c r="A17" s="146" t="s">
        <v>87</v>
      </c>
      <c r="B17" s="95"/>
      <c r="C17" s="199">
        <v>0</v>
      </c>
      <c r="D17" s="92">
        <v>3</v>
      </c>
      <c r="E17" s="9">
        <f t="shared" si="0"/>
        <v>0</v>
      </c>
      <c r="F17" s="95"/>
      <c r="G17" s="95"/>
      <c r="H17" s="92">
        <v>3</v>
      </c>
      <c r="I17" s="9">
        <f t="shared" si="1"/>
        <v>0</v>
      </c>
      <c r="J17" s="95"/>
      <c r="K17" s="95"/>
      <c r="L17" s="92">
        <v>3</v>
      </c>
      <c r="M17" s="9">
        <f t="shared" si="2"/>
        <v>0</v>
      </c>
      <c r="N17" s="95"/>
      <c r="O17" s="95"/>
      <c r="P17" s="92">
        <v>3</v>
      </c>
      <c r="Q17" s="9">
        <f t="shared" si="3"/>
        <v>0</v>
      </c>
      <c r="R17" s="92">
        <v>3</v>
      </c>
      <c r="S17" s="9">
        <f t="shared" si="4"/>
        <v>0</v>
      </c>
      <c r="T17" s="92">
        <v>3</v>
      </c>
      <c r="U17" s="9">
        <f t="shared" si="4"/>
        <v>0</v>
      </c>
      <c r="V17" s="95"/>
      <c r="W17" s="95"/>
      <c r="X17" s="95"/>
      <c r="Y17" s="92">
        <f t="shared" si="5"/>
        <v>18</v>
      </c>
      <c r="Z17" s="9">
        <f t="shared" si="6"/>
        <v>0</v>
      </c>
      <c r="AA17" s="54">
        <f t="shared" si="7"/>
        <v>0</v>
      </c>
    </row>
    <row r="18" spans="1:27" ht="14" x14ac:dyDescent="0.3">
      <c r="A18" s="92" t="s">
        <v>88</v>
      </c>
      <c r="B18" s="95"/>
      <c r="C18" s="199">
        <v>0</v>
      </c>
      <c r="D18" s="92">
        <v>3</v>
      </c>
      <c r="E18" s="9">
        <f t="shared" si="0"/>
        <v>0</v>
      </c>
      <c r="F18" s="95"/>
      <c r="G18" s="95"/>
      <c r="H18" s="92">
        <v>3</v>
      </c>
      <c r="I18" s="9">
        <f t="shared" si="1"/>
        <v>0</v>
      </c>
      <c r="J18" s="95"/>
      <c r="K18" s="95"/>
      <c r="L18" s="92">
        <v>3</v>
      </c>
      <c r="M18" s="9">
        <f t="shared" si="2"/>
        <v>0</v>
      </c>
      <c r="N18" s="95"/>
      <c r="O18" s="95"/>
      <c r="P18" s="92">
        <v>3</v>
      </c>
      <c r="Q18" s="9">
        <f t="shared" si="3"/>
        <v>0</v>
      </c>
      <c r="R18" s="92">
        <v>3</v>
      </c>
      <c r="S18" s="9">
        <f t="shared" si="4"/>
        <v>0</v>
      </c>
      <c r="T18" s="92">
        <v>3</v>
      </c>
      <c r="U18" s="9">
        <f t="shared" si="4"/>
        <v>0</v>
      </c>
      <c r="V18" s="95"/>
      <c r="W18" s="95"/>
      <c r="X18" s="95"/>
      <c r="Y18" s="92">
        <f t="shared" si="5"/>
        <v>18</v>
      </c>
      <c r="Z18" s="9">
        <f t="shared" si="6"/>
        <v>0</v>
      </c>
      <c r="AA18" s="54">
        <f t="shared" si="7"/>
        <v>0</v>
      </c>
    </row>
    <row r="19" spans="1:27" ht="14" x14ac:dyDescent="0.3">
      <c r="A19" s="92" t="s">
        <v>89</v>
      </c>
      <c r="B19" s="95"/>
      <c r="C19" s="199">
        <v>0</v>
      </c>
      <c r="D19" s="92">
        <v>3</v>
      </c>
      <c r="E19" s="9">
        <f t="shared" si="0"/>
        <v>0</v>
      </c>
      <c r="F19" s="95"/>
      <c r="G19" s="95"/>
      <c r="H19" s="92">
        <v>3</v>
      </c>
      <c r="I19" s="9">
        <f t="shared" si="1"/>
        <v>0</v>
      </c>
      <c r="J19" s="95"/>
      <c r="K19" s="95"/>
      <c r="L19" s="92">
        <v>3</v>
      </c>
      <c r="M19" s="9">
        <f t="shared" si="2"/>
        <v>0</v>
      </c>
      <c r="N19" s="95"/>
      <c r="O19" s="95"/>
      <c r="P19" s="92">
        <v>3</v>
      </c>
      <c r="Q19" s="9">
        <f t="shared" si="3"/>
        <v>0</v>
      </c>
      <c r="R19" s="92">
        <v>3</v>
      </c>
      <c r="S19" s="9">
        <f t="shared" si="4"/>
        <v>0</v>
      </c>
      <c r="T19" s="92">
        <v>3</v>
      </c>
      <c r="U19" s="9">
        <f t="shared" si="4"/>
        <v>0</v>
      </c>
      <c r="V19" s="95"/>
      <c r="W19" s="95"/>
      <c r="X19" s="95"/>
      <c r="Y19" s="92">
        <f t="shared" si="5"/>
        <v>18</v>
      </c>
      <c r="Z19" s="9">
        <f t="shared" si="6"/>
        <v>0</v>
      </c>
      <c r="AA19" s="54">
        <f t="shared" si="7"/>
        <v>0</v>
      </c>
    </row>
    <row r="20" spans="1:27" ht="14" x14ac:dyDescent="0.3">
      <c r="A20" s="92" t="s">
        <v>90</v>
      </c>
      <c r="B20" s="95"/>
      <c r="C20" s="199">
        <v>0</v>
      </c>
      <c r="D20" s="92">
        <v>3</v>
      </c>
      <c r="E20" s="9">
        <f t="shared" si="0"/>
        <v>0</v>
      </c>
      <c r="F20" s="95"/>
      <c r="G20" s="95"/>
      <c r="H20" s="92">
        <v>3</v>
      </c>
      <c r="I20" s="9">
        <f t="shared" si="1"/>
        <v>0</v>
      </c>
      <c r="J20" s="95"/>
      <c r="K20" s="95"/>
      <c r="L20" s="92">
        <v>3</v>
      </c>
      <c r="M20" s="9">
        <f t="shared" si="2"/>
        <v>0</v>
      </c>
      <c r="N20" s="95"/>
      <c r="O20" s="95"/>
      <c r="P20" s="92">
        <v>3</v>
      </c>
      <c r="Q20" s="9">
        <f t="shared" si="3"/>
        <v>0</v>
      </c>
      <c r="R20" s="92">
        <v>3</v>
      </c>
      <c r="S20" s="9">
        <f t="shared" si="4"/>
        <v>0</v>
      </c>
      <c r="T20" s="92">
        <v>3</v>
      </c>
      <c r="U20" s="9">
        <f t="shared" si="4"/>
        <v>0</v>
      </c>
      <c r="V20" s="95"/>
      <c r="W20" s="95"/>
      <c r="X20" s="95"/>
      <c r="Y20" s="92">
        <f t="shared" si="5"/>
        <v>18</v>
      </c>
      <c r="Z20" s="9">
        <f t="shared" si="6"/>
        <v>0</v>
      </c>
      <c r="AA20" s="54">
        <f t="shared" si="7"/>
        <v>0</v>
      </c>
    </row>
    <row r="21" spans="1:27" ht="14" x14ac:dyDescent="0.3">
      <c r="A21" s="92" t="s">
        <v>91</v>
      </c>
      <c r="B21" s="95"/>
      <c r="C21" s="199">
        <v>0</v>
      </c>
      <c r="D21" s="92">
        <v>3</v>
      </c>
      <c r="E21" s="9">
        <f t="shared" si="0"/>
        <v>0</v>
      </c>
      <c r="F21" s="95"/>
      <c r="G21" s="95"/>
      <c r="H21" s="92">
        <v>3</v>
      </c>
      <c r="I21" s="9">
        <f t="shared" si="1"/>
        <v>0</v>
      </c>
      <c r="J21" s="95"/>
      <c r="K21" s="95"/>
      <c r="L21" s="92">
        <v>3</v>
      </c>
      <c r="M21" s="9">
        <f t="shared" si="2"/>
        <v>0</v>
      </c>
      <c r="N21" s="95"/>
      <c r="O21" s="95"/>
      <c r="P21" s="92">
        <v>3</v>
      </c>
      <c r="Q21" s="9">
        <f t="shared" si="3"/>
        <v>0</v>
      </c>
      <c r="R21" s="92">
        <v>3</v>
      </c>
      <c r="S21" s="9">
        <f t="shared" si="4"/>
        <v>0</v>
      </c>
      <c r="T21" s="92">
        <v>3</v>
      </c>
      <c r="U21" s="9">
        <f t="shared" si="4"/>
        <v>0</v>
      </c>
      <c r="V21" s="95"/>
      <c r="W21" s="95"/>
      <c r="X21" s="95"/>
      <c r="Y21" s="92">
        <f t="shared" si="5"/>
        <v>18</v>
      </c>
      <c r="Z21" s="9">
        <f t="shared" si="6"/>
        <v>0</v>
      </c>
      <c r="AA21" s="54">
        <f t="shared" si="7"/>
        <v>0</v>
      </c>
    </row>
    <row r="22" spans="1:27" ht="14" x14ac:dyDescent="0.3">
      <c r="A22" s="92" t="s">
        <v>92</v>
      </c>
      <c r="B22" s="22"/>
      <c r="C22" s="199">
        <v>0</v>
      </c>
      <c r="D22" s="92">
        <v>3</v>
      </c>
      <c r="E22" s="9">
        <f t="shared" si="0"/>
        <v>0</v>
      </c>
      <c r="F22" s="95"/>
      <c r="G22" s="95"/>
      <c r="H22" s="92">
        <v>3</v>
      </c>
      <c r="I22" s="9">
        <f t="shared" si="1"/>
        <v>0</v>
      </c>
      <c r="J22" s="95"/>
      <c r="K22" s="95"/>
      <c r="L22" s="92">
        <v>3</v>
      </c>
      <c r="M22" s="9">
        <f t="shared" si="2"/>
        <v>0</v>
      </c>
      <c r="N22" s="95"/>
      <c r="O22" s="95"/>
      <c r="P22" s="92">
        <v>3</v>
      </c>
      <c r="Q22" s="9">
        <f t="shared" si="3"/>
        <v>0</v>
      </c>
      <c r="R22" s="92">
        <v>3</v>
      </c>
      <c r="S22" s="9">
        <f t="shared" si="4"/>
        <v>0</v>
      </c>
      <c r="T22" s="92">
        <v>3</v>
      </c>
      <c r="U22" s="9">
        <f t="shared" si="4"/>
        <v>0</v>
      </c>
      <c r="V22" s="95"/>
      <c r="W22" s="95"/>
      <c r="X22" s="95"/>
      <c r="Y22" s="92">
        <f t="shared" si="5"/>
        <v>18</v>
      </c>
      <c r="Z22" s="9">
        <f t="shared" si="6"/>
        <v>0</v>
      </c>
      <c r="AA22" s="54">
        <f t="shared" si="7"/>
        <v>0</v>
      </c>
    </row>
    <row r="23" spans="1:27" ht="14" x14ac:dyDescent="0.3">
      <c r="A23" s="92" t="s">
        <v>93</v>
      </c>
      <c r="B23" s="95"/>
      <c r="C23" s="199">
        <v>0</v>
      </c>
      <c r="D23" s="92">
        <v>3</v>
      </c>
      <c r="E23" s="9">
        <f t="shared" si="0"/>
        <v>0</v>
      </c>
      <c r="F23" s="95"/>
      <c r="G23" s="95"/>
      <c r="H23" s="92">
        <v>3</v>
      </c>
      <c r="I23" s="9">
        <f t="shared" si="1"/>
        <v>0</v>
      </c>
      <c r="J23" s="95"/>
      <c r="K23" s="95"/>
      <c r="L23" s="92">
        <v>3</v>
      </c>
      <c r="M23" s="9">
        <f t="shared" si="2"/>
        <v>0</v>
      </c>
      <c r="N23" s="95"/>
      <c r="O23" s="95"/>
      <c r="P23" s="92">
        <v>3</v>
      </c>
      <c r="Q23" s="9">
        <f t="shared" si="3"/>
        <v>0</v>
      </c>
      <c r="R23" s="92">
        <v>3</v>
      </c>
      <c r="S23" s="9">
        <f t="shared" si="4"/>
        <v>0</v>
      </c>
      <c r="T23" s="92">
        <v>3</v>
      </c>
      <c r="U23" s="9">
        <f t="shared" si="4"/>
        <v>0</v>
      </c>
      <c r="V23" s="95"/>
      <c r="W23" s="95"/>
      <c r="X23" s="95"/>
      <c r="Y23" s="92">
        <f t="shared" si="5"/>
        <v>18</v>
      </c>
      <c r="Z23" s="9">
        <f t="shared" si="6"/>
        <v>0</v>
      </c>
      <c r="AA23" s="54">
        <f t="shared" si="7"/>
        <v>0</v>
      </c>
    </row>
    <row r="24" spans="1:27" s="15" customFormat="1" ht="14" x14ac:dyDescent="0.3">
      <c r="A24" s="92"/>
      <c r="C24" s="17"/>
      <c r="D24" s="19"/>
      <c r="E24" s="17"/>
      <c r="F24" s="82"/>
      <c r="G24" s="26"/>
      <c r="H24" s="80"/>
      <c r="I24" s="17"/>
      <c r="J24" s="82"/>
      <c r="K24" s="27"/>
      <c r="L24" s="79"/>
      <c r="M24" s="17"/>
      <c r="N24" s="82"/>
      <c r="O24" s="28"/>
      <c r="P24" s="79"/>
      <c r="Q24" s="17"/>
      <c r="R24" s="79"/>
      <c r="S24" s="18"/>
      <c r="T24" s="77"/>
      <c r="U24" s="18"/>
      <c r="V24" s="82"/>
      <c r="X24" s="82"/>
      <c r="Y24" s="76"/>
      <c r="Z24" s="17"/>
      <c r="AA24" s="54">
        <f t="shared" si="7"/>
        <v>0</v>
      </c>
    </row>
    <row r="25" spans="1:27" s="15" customFormat="1" ht="14" outlineLevel="1" x14ac:dyDescent="0.3">
      <c r="A25" s="58" t="s">
        <v>94</v>
      </c>
      <c r="B25" s="156" t="s">
        <v>81</v>
      </c>
      <c r="C25" s="3" t="s">
        <v>82</v>
      </c>
      <c r="D25" s="92"/>
      <c r="E25" s="9"/>
      <c r="F25" s="95"/>
      <c r="G25" s="95"/>
      <c r="H25" s="92"/>
      <c r="I25" s="9"/>
      <c r="J25" s="95"/>
      <c r="K25" s="95"/>
      <c r="L25" s="92"/>
      <c r="M25" s="9"/>
      <c r="N25" s="95"/>
      <c r="O25" s="95"/>
      <c r="P25" s="92"/>
      <c r="Q25" s="9"/>
      <c r="R25" s="92"/>
      <c r="S25" s="9"/>
      <c r="T25" s="92"/>
      <c r="U25" s="9"/>
      <c r="V25" s="95"/>
      <c r="W25" s="95"/>
      <c r="X25" s="95"/>
      <c r="Y25" s="92"/>
      <c r="Z25" s="9"/>
      <c r="AA25" s="54">
        <f t="shared" si="7"/>
        <v>0</v>
      </c>
    </row>
    <row r="26" spans="1:27" s="15" customFormat="1" ht="14" outlineLevel="1" x14ac:dyDescent="0.3">
      <c r="A26" s="92" t="str">
        <f>A13</f>
        <v>Rental Expenses</v>
      </c>
      <c r="B26" s="95"/>
      <c r="C26" s="199">
        <v>0</v>
      </c>
      <c r="D26" s="92">
        <v>3</v>
      </c>
      <c r="E26" s="9">
        <f t="shared" ref="E26:E33" si="8">$C26*D26</f>
        <v>0</v>
      </c>
      <c r="F26" s="95"/>
      <c r="G26" s="95"/>
      <c r="H26" s="92">
        <v>3</v>
      </c>
      <c r="I26" s="9">
        <f t="shared" ref="I26:I33" si="9">$C26*H26</f>
        <v>0</v>
      </c>
      <c r="J26" s="95"/>
      <c r="K26" s="95"/>
      <c r="L26" s="92">
        <v>3</v>
      </c>
      <c r="M26" s="9">
        <f t="shared" ref="M26:M33" si="10">$C26*L26</f>
        <v>0</v>
      </c>
      <c r="N26" s="95"/>
      <c r="O26" s="95"/>
      <c r="P26" s="92">
        <v>3</v>
      </c>
      <c r="Q26" s="9">
        <f t="shared" ref="Q26:Q33" si="11">$C26*P26</f>
        <v>0</v>
      </c>
      <c r="R26" s="92">
        <v>3</v>
      </c>
      <c r="S26" s="9">
        <f t="shared" ref="S26:U33" si="12">$C26*$Z$5*R26</f>
        <v>0</v>
      </c>
      <c r="T26" s="92">
        <v>3</v>
      </c>
      <c r="U26" s="9">
        <f t="shared" si="12"/>
        <v>0</v>
      </c>
      <c r="V26" s="95"/>
      <c r="W26" s="95"/>
      <c r="X26" s="95"/>
      <c r="Y26" s="92">
        <f t="shared" ref="Y26:Y33" si="13">T26+R26+P26+L26+H26+D26</f>
        <v>18</v>
      </c>
      <c r="Z26" s="9">
        <f t="shared" ref="Z26:Z33" si="14">U26+S26+Q26+M26+I26+E26</f>
        <v>0</v>
      </c>
      <c r="AA26" s="54">
        <f t="shared" si="7"/>
        <v>0</v>
      </c>
    </row>
    <row r="27" spans="1:27" s="15" customFormat="1" ht="14" outlineLevel="1" x14ac:dyDescent="0.3">
      <c r="A27" s="92" t="str">
        <f t="shared" ref="A27:A32" si="15">A15</f>
        <v>Office Maintenance and Utilities</v>
      </c>
      <c r="B27" s="95"/>
      <c r="C27" s="199">
        <v>0</v>
      </c>
      <c r="D27" s="92">
        <v>3</v>
      </c>
      <c r="E27" s="9">
        <f t="shared" si="8"/>
        <v>0</v>
      </c>
      <c r="F27" s="95"/>
      <c r="G27" s="95"/>
      <c r="H27" s="92">
        <v>3</v>
      </c>
      <c r="I27" s="9">
        <f t="shared" si="9"/>
        <v>0</v>
      </c>
      <c r="J27" s="95"/>
      <c r="K27" s="95"/>
      <c r="L27" s="92">
        <v>3</v>
      </c>
      <c r="M27" s="9">
        <f t="shared" si="10"/>
        <v>0</v>
      </c>
      <c r="N27" s="95"/>
      <c r="O27" s="95"/>
      <c r="P27" s="92">
        <v>3</v>
      </c>
      <c r="Q27" s="9">
        <f t="shared" si="11"/>
        <v>0</v>
      </c>
      <c r="R27" s="92">
        <v>3</v>
      </c>
      <c r="S27" s="9">
        <f t="shared" si="12"/>
        <v>0</v>
      </c>
      <c r="T27" s="92">
        <v>3</v>
      </c>
      <c r="U27" s="9">
        <f t="shared" si="12"/>
        <v>0</v>
      </c>
      <c r="V27" s="95"/>
      <c r="W27" s="95"/>
      <c r="X27" s="95"/>
      <c r="Y27" s="92">
        <f t="shared" si="13"/>
        <v>18</v>
      </c>
      <c r="Z27" s="9">
        <f t="shared" si="14"/>
        <v>0</v>
      </c>
      <c r="AA27" s="54">
        <f t="shared" si="7"/>
        <v>0</v>
      </c>
    </row>
    <row r="28" spans="1:27" s="15" customFormat="1" ht="14" outlineLevel="1" x14ac:dyDescent="0.3">
      <c r="A28" s="92" t="str">
        <f t="shared" si="15"/>
        <v>Security</v>
      </c>
      <c r="B28" s="95"/>
      <c r="C28" s="199">
        <v>0</v>
      </c>
      <c r="D28" s="92">
        <v>3</v>
      </c>
      <c r="E28" s="9">
        <f t="shared" si="8"/>
        <v>0</v>
      </c>
      <c r="F28" s="95"/>
      <c r="G28" s="95"/>
      <c r="H28" s="92">
        <v>3</v>
      </c>
      <c r="I28" s="9">
        <f t="shared" si="9"/>
        <v>0</v>
      </c>
      <c r="J28" s="95"/>
      <c r="K28" s="95"/>
      <c r="L28" s="92">
        <v>3</v>
      </c>
      <c r="M28" s="9">
        <f t="shared" si="10"/>
        <v>0</v>
      </c>
      <c r="N28" s="95"/>
      <c r="O28" s="95"/>
      <c r="P28" s="92">
        <v>3</v>
      </c>
      <c r="Q28" s="9">
        <f t="shared" si="11"/>
        <v>0</v>
      </c>
      <c r="R28" s="92">
        <v>3</v>
      </c>
      <c r="S28" s="9">
        <f t="shared" si="12"/>
        <v>0</v>
      </c>
      <c r="T28" s="92">
        <v>3</v>
      </c>
      <c r="U28" s="9">
        <f t="shared" si="12"/>
        <v>0</v>
      </c>
      <c r="V28" s="95"/>
      <c r="W28" s="95"/>
      <c r="X28" s="95"/>
      <c r="Y28" s="92">
        <f t="shared" si="13"/>
        <v>18</v>
      </c>
      <c r="Z28" s="9">
        <f t="shared" si="14"/>
        <v>0</v>
      </c>
      <c r="AA28" s="54">
        <f t="shared" si="7"/>
        <v>0</v>
      </c>
    </row>
    <row r="29" spans="1:27" s="15" customFormat="1" ht="14" outlineLevel="1" x14ac:dyDescent="0.3">
      <c r="A29" s="92" t="str">
        <f t="shared" si="15"/>
        <v>Internet, Landline, and Mobile Phones</v>
      </c>
      <c r="B29" s="95"/>
      <c r="C29" s="199">
        <v>0</v>
      </c>
      <c r="D29" s="92">
        <v>3</v>
      </c>
      <c r="E29" s="9">
        <f t="shared" si="8"/>
        <v>0</v>
      </c>
      <c r="F29" s="95"/>
      <c r="G29" s="95"/>
      <c r="H29" s="92">
        <v>3</v>
      </c>
      <c r="I29" s="9">
        <f t="shared" si="9"/>
        <v>0</v>
      </c>
      <c r="J29" s="95"/>
      <c r="K29" s="95"/>
      <c r="L29" s="92">
        <v>3</v>
      </c>
      <c r="M29" s="9">
        <f t="shared" si="10"/>
        <v>0</v>
      </c>
      <c r="N29" s="95"/>
      <c r="O29" s="95"/>
      <c r="P29" s="92">
        <v>3</v>
      </c>
      <c r="Q29" s="9">
        <f t="shared" si="11"/>
        <v>0</v>
      </c>
      <c r="R29" s="92">
        <v>3</v>
      </c>
      <c r="S29" s="9">
        <f t="shared" si="12"/>
        <v>0</v>
      </c>
      <c r="T29" s="92">
        <v>3</v>
      </c>
      <c r="U29" s="9">
        <f t="shared" si="12"/>
        <v>0</v>
      </c>
      <c r="V29" s="95"/>
      <c r="W29" s="95"/>
      <c r="X29" s="95"/>
      <c r="Y29" s="92">
        <f t="shared" si="13"/>
        <v>18</v>
      </c>
      <c r="Z29" s="9">
        <f t="shared" si="14"/>
        <v>0</v>
      </c>
      <c r="AA29" s="54">
        <f t="shared" si="7"/>
        <v>0</v>
      </c>
    </row>
    <row r="30" spans="1:27" s="15" customFormat="1" ht="14" outlineLevel="1" x14ac:dyDescent="0.3">
      <c r="A30" s="92" t="str">
        <f t="shared" si="15"/>
        <v>Administrative Professional Services (Courier, Printing, Newspapers, Translations…)</v>
      </c>
      <c r="B30" s="95"/>
      <c r="C30" s="199">
        <v>0</v>
      </c>
      <c r="D30" s="92">
        <v>3</v>
      </c>
      <c r="E30" s="9">
        <f t="shared" si="8"/>
        <v>0</v>
      </c>
      <c r="F30" s="95"/>
      <c r="G30" s="95"/>
      <c r="H30" s="92">
        <v>3</v>
      </c>
      <c r="I30" s="9">
        <f t="shared" si="9"/>
        <v>0</v>
      </c>
      <c r="J30" s="95"/>
      <c r="K30" s="95"/>
      <c r="L30" s="92">
        <v>3</v>
      </c>
      <c r="M30" s="9">
        <f t="shared" si="10"/>
        <v>0</v>
      </c>
      <c r="N30" s="95"/>
      <c r="O30" s="95"/>
      <c r="P30" s="92">
        <v>3</v>
      </c>
      <c r="Q30" s="9">
        <f t="shared" si="11"/>
        <v>0</v>
      </c>
      <c r="R30" s="92">
        <v>3</v>
      </c>
      <c r="S30" s="9">
        <f t="shared" si="12"/>
        <v>0</v>
      </c>
      <c r="T30" s="92">
        <v>3</v>
      </c>
      <c r="U30" s="9">
        <f t="shared" si="12"/>
        <v>0</v>
      </c>
      <c r="V30" s="95"/>
      <c r="W30" s="95"/>
      <c r="X30" s="95"/>
      <c r="Y30" s="92">
        <f t="shared" si="13"/>
        <v>18</v>
      </c>
      <c r="Z30" s="9">
        <f t="shared" si="14"/>
        <v>0</v>
      </c>
      <c r="AA30" s="54">
        <f t="shared" si="7"/>
        <v>0</v>
      </c>
    </row>
    <row r="31" spans="1:27" s="15" customFormat="1" ht="14" outlineLevel="1" x14ac:dyDescent="0.3">
      <c r="A31" s="92" t="str">
        <f t="shared" si="15"/>
        <v>Bank Charges</v>
      </c>
      <c r="B31" s="95"/>
      <c r="C31" s="199">
        <v>0</v>
      </c>
      <c r="D31" s="92">
        <v>3</v>
      </c>
      <c r="E31" s="9">
        <f t="shared" si="8"/>
        <v>0</v>
      </c>
      <c r="F31" s="95"/>
      <c r="G31" s="95"/>
      <c r="H31" s="92">
        <v>3</v>
      </c>
      <c r="I31" s="9">
        <f t="shared" si="9"/>
        <v>0</v>
      </c>
      <c r="J31" s="95"/>
      <c r="K31" s="95"/>
      <c r="L31" s="92">
        <v>3</v>
      </c>
      <c r="M31" s="9">
        <f t="shared" si="10"/>
        <v>0</v>
      </c>
      <c r="N31" s="95"/>
      <c r="O31" s="95"/>
      <c r="P31" s="92">
        <v>3</v>
      </c>
      <c r="Q31" s="9">
        <f t="shared" si="11"/>
        <v>0</v>
      </c>
      <c r="R31" s="92">
        <v>3</v>
      </c>
      <c r="S31" s="9">
        <f t="shared" si="12"/>
        <v>0</v>
      </c>
      <c r="T31" s="92">
        <v>3</v>
      </c>
      <c r="U31" s="9">
        <f t="shared" si="12"/>
        <v>0</v>
      </c>
      <c r="V31" s="95"/>
      <c r="W31" s="95"/>
      <c r="X31" s="95"/>
      <c r="Y31" s="92">
        <f t="shared" si="13"/>
        <v>18</v>
      </c>
      <c r="Z31" s="9">
        <f t="shared" si="14"/>
        <v>0</v>
      </c>
      <c r="AA31" s="54">
        <f t="shared" si="7"/>
        <v>0</v>
      </c>
    </row>
    <row r="32" spans="1:27" s="15" customFormat="1" ht="14" outlineLevel="1" x14ac:dyDescent="0.3">
      <c r="A32" s="92" t="str">
        <f t="shared" si="15"/>
        <v>Office Supplies</v>
      </c>
      <c r="B32" s="95"/>
      <c r="C32" s="199">
        <v>0</v>
      </c>
      <c r="D32" s="92">
        <v>3</v>
      </c>
      <c r="E32" s="9">
        <f t="shared" si="8"/>
        <v>0</v>
      </c>
      <c r="F32" s="95"/>
      <c r="G32" s="95"/>
      <c r="H32" s="92">
        <v>3</v>
      </c>
      <c r="I32" s="9">
        <f t="shared" si="9"/>
        <v>0</v>
      </c>
      <c r="J32" s="95"/>
      <c r="K32" s="95"/>
      <c r="L32" s="92">
        <v>3</v>
      </c>
      <c r="M32" s="9">
        <f t="shared" si="10"/>
        <v>0</v>
      </c>
      <c r="N32" s="95"/>
      <c r="O32" s="95"/>
      <c r="P32" s="92">
        <v>3</v>
      </c>
      <c r="Q32" s="9">
        <f t="shared" si="11"/>
        <v>0</v>
      </c>
      <c r="R32" s="92">
        <v>3</v>
      </c>
      <c r="S32" s="9">
        <f t="shared" si="12"/>
        <v>0</v>
      </c>
      <c r="T32" s="92">
        <v>3</v>
      </c>
      <c r="U32" s="9">
        <f t="shared" si="12"/>
        <v>0</v>
      </c>
      <c r="V32" s="95"/>
      <c r="W32" s="95"/>
      <c r="X32" s="95"/>
      <c r="Y32" s="92">
        <f t="shared" si="13"/>
        <v>18</v>
      </c>
      <c r="Z32" s="9">
        <f t="shared" si="14"/>
        <v>0</v>
      </c>
      <c r="AA32" s="54">
        <f t="shared" si="7"/>
        <v>0</v>
      </c>
    </row>
    <row r="33" spans="1:31" ht="14" x14ac:dyDescent="0.3">
      <c r="A33" s="92" t="s">
        <v>91</v>
      </c>
      <c r="B33" s="95"/>
      <c r="C33" s="199">
        <v>0</v>
      </c>
      <c r="D33" s="92">
        <v>3</v>
      </c>
      <c r="E33" s="9">
        <f t="shared" si="8"/>
        <v>0</v>
      </c>
      <c r="F33" s="95"/>
      <c r="G33" s="95"/>
      <c r="H33" s="92">
        <v>3</v>
      </c>
      <c r="I33" s="9">
        <f t="shared" si="9"/>
        <v>0</v>
      </c>
      <c r="J33" s="95"/>
      <c r="K33" s="95"/>
      <c r="L33" s="92">
        <v>3</v>
      </c>
      <c r="M33" s="9">
        <f t="shared" si="10"/>
        <v>0</v>
      </c>
      <c r="N33" s="95"/>
      <c r="O33" s="95"/>
      <c r="P33" s="92">
        <v>3</v>
      </c>
      <c r="Q33" s="9">
        <f t="shared" si="11"/>
        <v>0</v>
      </c>
      <c r="R33" s="92">
        <v>3</v>
      </c>
      <c r="S33" s="9">
        <f t="shared" si="12"/>
        <v>0</v>
      </c>
      <c r="T33" s="92">
        <v>3</v>
      </c>
      <c r="U33" s="9">
        <f t="shared" si="12"/>
        <v>0</v>
      </c>
      <c r="V33" s="95"/>
      <c r="W33" s="95"/>
      <c r="X33" s="95"/>
      <c r="Y33" s="92">
        <f t="shared" si="13"/>
        <v>18</v>
      </c>
      <c r="Z33" s="9">
        <f t="shared" si="14"/>
        <v>0</v>
      </c>
      <c r="AA33" s="54">
        <f t="shared" si="7"/>
        <v>0</v>
      </c>
      <c r="AB33" s="95"/>
      <c r="AC33" s="95"/>
      <c r="AD33" s="95"/>
      <c r="AE33" s="95"/>
    </row>
    <row r="34" spans="1:31" s="15" customFormat="1" ht="14" x14ac:dyDescent="0.3">
      <c r="A34" s="92"/>
      <c r="C34" s="17"/>
      <c r="D34" s="19"/>
      <c r="E34" s="17"/>
      <c r="F34" s="120"/>
      <c r="G34" s="24"/>
      <c r="H34" s="81"/>
      <c r="I34" s="17"/>
      <c r="J34" s="120"/>
      <c r="K34" s="95"/>
      <c r="L34" s="76"/>
      <c r="M34" s="17"/>
      <c r="N34" s="120"/>
      <c r="O34" s="16"/>
      <c r="P34" s="76"/>
      <c r="Q34" s="17"/>
      <c r="R34" s="76"/>
      <c r="S34" s="18"/>
      <c r="T34" s="78"/>
      <c r="U34" s="18"/>
      <c r="V34" s="120"/>
      <c r="X34" s="120"/>
      <c r="Y34" s="76"/>
      <c r="Z34" s="17"/>
      <c r="AA34" s="54">
        <f t="shared" si="7"/>
        <v>0</v>
      </c>
    </row>
    <row r="35" spans="1:31" s="15" customFormat="1" ht="14" outlineLevel="1" x14ac:dyDescent="0.3">
      <c r="A35" s="58" t="s">
        <v>95</v>
      </c>
      <c r="B35" s="156" t="s">
        <v>81</v>
      </c>
      <c r="C35" s="3" t="s">
        <v>82</v>
      </c>
      <c r="D35" s="92"/>
      <c r="E35" s="9"/>
      <c r="F35" s="95"/>
      <c r="G35" s="95"/>
      <c r="H35" s="92"/>
      <c r="I35" s="9"/>
      <c r="J35" s="95"/>
      <c r="K35" s="95"/>
      <c r="L35" s="92"/>
      <c r="M35" s="9"/>
      <c r="N35" s="95"/>
      <c r="O35" s="95"/>
      <c r="P35" s="92"/>
      <c r="Q35" s="9"/>
      <c r="R35" s="92"/>
      <c r="S35" s="9"/>
      <c r="T35" s="92"/>
      <c r="U35" s="9"/>
      <c r="V35" s="95"/>
      <c r="W35" s="95"/>
      <c r="X35" s="95"/>
      <c r="Y35" s="92"/>
      <c r="Z35" s="9"/>
      <c r="AA35" s="54">
        <f t="shared" si="7"/>
        <v>0</v>
      </c>
    </row>
    <row r="36" spans="1:31" s="15" customFormat="1" ht="14" outlineLevel="1" x14ac:dyDescent="0.3">
      <c r="A36" s="92" t="str">
        <f t="shared" ref="A36:A42" si="16">A26</f>
        <v>Rental Expenses</v>
      </c>
      <c r="B36" s="95"/>
      <c r="C36" s="199">
        <v>0</v>
      </c>
      <c r="D36" s="92">
        <v>3</v>
      </c>
      <c r="E36" s="9">
        <f t="shared" ref="E36:E43" si="17">$C36*D36</f>
        <v>0</v>
      </c>
      <c r="F36" s="95"/>
      <c r="G36" s="95"/>
      <c r="H36" s="92">
        <v>3</v>
      </c>
      <c r="I36" s="9">
        <f t="shared" ref="I36:I43" si="18">$C36*H36</f>
        <v>0</v>
      </c>
      <c r="J36" s="95"/>
      <c r="K36" s="95"/>
      <c r="L36" s="92">
        <v>3</v>
      </c>
      <c r="M36" s="9">
        <f t="shared" ref="M36:M43" si="19">$C36*L36</f>
        <v>0</v>
      </c>
      <c r="N36" s="95"/>
      <c r="O36" s="95"/>
      <c r="P36" s="92">
        <v>3</v>
      </c>
      <c r="Q36" s="9">
        <f t="shared" ref="Q36:Q43" si="20">$C36*P36</f>
        <v>0</v>
      </c>
      <c r="R36" s="92">
        <v>3</v>
      </c>
      <c r="S36" s="9">
        <f t="shared" ref="S36:U43" si="21">$C36*$Z$5*R36</f>
        <v>0</v>
      </c>
      <c r="T36" s="92">
        <v>3</v>
      </c>
      <c r="U36" s="9">
        <f t="shared" si="21"/>
        <v>0</v>
      </c>
      <c r="V36" s="95"/>
      <c r="W36" s="95"/>
      <c r="X36" s="95"/>
      <c r="Y36" s="92">
        <f t="shared" ref="Y36:Y43" si="22">T36+R36+P36+L36+H36+D36</f>
        <v>18</v>
      </c>
      <c r="Z36" s="9">
        <f t="shared" ref="Z36:Z43" si="23">U36+S36+Q36+M36+I36+E36</f>
        <v>0</v>
      </c>
      <c r="AA36" s="54">
        <f t="shared" si="7"/>
        <v>0</v>
      </c>
    </row>
    <row r="37" spans="1:31" s="15" customFormat="1" ht="14" outlineLevel="1" x14ac:dyDescent="0.3">
      <c r="A37" s="92" t="str">
        <f t="shared" si="16"/>
        <v>Office Maintenance and Utilities</v>
      </c>
      <c r="B37" s="95"/>
      <c r="C37" s="199">
        <v>0</v>
      </c>
      <c r="D37" s="92">
        <v>3</v>
      </c>
      <c r="E37" s="9">
        <f t="shared" si="17"/>
        <v>0</v>
      </c>
      <c r="F37" s="95"/>
      <c r="G37" s="95"/>
      <c r="H37" s="92">
        <v>3</v>
      </c>
      <c r="I37" s="9">
        <f t="shared" si="18"/>
        <v>0</v>
      </c>
      <c r="J37" s="95"/>
      <c r="K37" s="95"/>
      <c r="L37" s="92">
        <v>3</v>
      </c>
      <c r="M37" s="9">
        <f t="shared" si="19"/>
        <v>0</v>
      </c>
      <c r="N37" s="95"/>
      <c r="O37" s="95"/>
      <c r="P37" s="92">
        <v>3</v>
      </c>
      <c r="Q37" s="9">
        <f t="shared" si="20"/>
        <v>0</v>
      </c>
      <c r="R37" s="92">
        <v>3</v>
      </c>
      <c r="S37" s="9">
        <f t="shared" si="21"/>
        <v>0</v>
      </c>
      <c r="T37" s="92">
        <v>3</v>
      </c>
      <c r="U37" s="9">
        <f t="shared" si="21"/>
        <v>0</v>
      </c>
      <c r="V37" s="95"/>
      <c r="W37" s="95"/>
      <c r="X37" s="95"/>
      <c r="Y37" s="92">
        <f t="shared" si="22"/>
        <v>18</v>
      </c>
      <c r="Z37" s="9">
        <f t="shared" si="23"/>
        <v>0</v>
      </c>
      <c r="AA37" s="54">
        <f t="shared" si="7"/>
        <v>0</v>
      </c>
    </row>
    <row r="38" spans="1:31" s="15" customFormat="1" ht="14" outlineLevel="1" x14ac:dyDescent="0.3">
      <c r="A38" s="92" t="str">
        <f t="shared" si="16"/>
        <v>Security</v>
      </c>
      <c r="B38" s="95"/>
      <c r="C38" s="199">
        <v>0</v>
      </c>
      <c r="D38" s="92">
        <v>3</v>
      </c>
      <c r="E38" s="9">
        <f t="shared" si="17"/>
        <v>0</v>
      </c>
      <c r="F38" s="95"/>
      <c r="G38" s="95"/>
      <c r="H38" s="92">
        <v>3</v>
      </c>
      <c r="I38" s="9">
        <f t="shared" si="18"/>
        <v>0</v>
      </c>
      <c r="J38" s="95"/>
      <c r="K38" s="95"/>
      <c r="L38" s="92">
        <v>3</v>
      </c>
      <c r="M38" s="9">
        <f t="shared" si="19"/>
        <v>0</v>
      </c>
      <c r="N38" s="95"/>
      <c r="O38" s="95"/>
      <c r="P38" s="92">
        <v>3</v>
      </c>
      <c r="Q38" s="9">
        <f t="shared" si="20"/>
        <v>0</v>
      </c>
      <c r="R38" s="92">
        <v>3</v>
      </c>
      <c r="S38" s="9">
        <f t="shared" si="21"/>
        <v>0</v>
      </c>
      <c r="T38" s="92">
        <v>3</v>
      </c>
      <c r="U38" s="9">
        <f t="shared" si="21"/>
        <v>0</v>
      </c>
      <c r="V38" s="95"/>
      <c r="W38" s="95"/>
      <c r="X38" s="95"/>
      <c r="Y38" s="92">
        <f t="shared" si="22"/>
        <v>18</v>
      </c>
      <c r="Z38" s="9">
        <f t="shared" si="23"/>
        <v>0</v>
      </c>
      <c r="AA38" s="54">
        <f t="shared" si="7"/>
        <v>0</v>
      </c>
    </row>
    <row r="39" spans="1:31" s="15" customFormat="1" ht="14" outlineLevel="1" x14ac:dyDescent="0.3">
      <c r="A39" s="92" t="str">
        <f t="shared" si="16"/>
        <v>Internet, Landline, and Mobile Phones</v>
      </c>
      <c r="B39" s="95"/>
      <c r="C39" s="199">
        <v>0</v>
      </c>
      <c r="D39" s="92">
        <v>3</v>
      </c>
      <c r="E39" s="9">
        <f t="shared" si="17"/>
        <v>0</v>
      </c>
      <c r="F39" s="95"/>
      <c r="G39" s="95"/>
      <c r="H39" s="92">
        <v>3</v>
      </c>
      <c r="I39" s="9">
        <f t="shared" si="18"/>
        <v>0</v>
      </c>
      <c r="J39" s="95"/>
      <c r="K39" s="95"/>
      <c r="L39" s="92">
        <v>3</v>
      </c>
      <c r="M39" s="9">
        <f t="shared" si="19"/>
        <v>0</v>
      </c>
      <c r="N39" s="95"/>
      <c r="O39" s="95"/>
      <c r="P39" s="92">
        <v>3</v>
      </c>
      <c r="Q39" s="9">
        <f t="shared" si="20"/>
        <v>0</v>
      </c>
      <c r="R39" s="92">
        <v>3</v>
      </c>
      <c r="S39" s="9">
        <f t="shared" si="21"/>
        <v>0</v>
      </c>
      <c r="T39" s="92">
        <v>3</v>
      </c>
      <c r="U39" s="9">
        <f t="shared" si="21"/>
        <v>0</v>
      </c>
      <c r="V39" s="95"/>
      <c r="W39" s="95"/>
      <c r="X39" s="95"/>
      <c r="Y39" s="92">
        <f t="shared" si="22"/>
        <v>18</v>
      </c>
      <c r="Z39" s="9">
        <f t="shared" si="23"/>
        <v>0</v>
      </c>
      <c r="AA39" s="54">
        <f t="shared" si="7"/>
        <v>0</v>
      </c>
    </row>
    <row r="40" spans="1:31" s="15" customFormat="1" ht="14" outlineLevel="1" x14ac:dyDescent="0.3">
      <c r="A40" s="92" t="str">
        <f t="shared" si="16"/>
        <v>Administrative Professional Services (Courier, Printing, Newspapers, Translations…)</v>
      </c>
      <c r="B40" s="95"/>
      <c r="C40" s="199">
        <v>0</v>
      </c>
      <c r="D40" s="92">
        <v>3</v>
      </c>
      <c r="E40" s="9">
        <f t="shared" si="17"/>
        <v>0</v>
      </c>
      <c r="F40" s="95"/>
      <c r="G40" s="95"/>
      <c r="H40" s="92">
        <v>3</v>
      </c>
      <c r="I40" s="9">
        <f t="shared" si="18"/>
        <v>0</v>
      </c>
      <c r="J40" s="95"/>
      <c r="K40" s="95"/>
      <c r="L40" s="92">
        <v>3</v>
      </c>
      <c r="M40" s="9">
        <f t="shared" si="19"/>
        <v>0</v>
      </c>
      <c r="N40" s="95"/>
      <c r="O40" s="95"/>
      <c r="P40" s="92">
        <v>3</v>
      </c>
      <c r="Q40" s="9">
        <f t="shared" si="20"/>
        <v>0</v>
      </c>
      <c r="R40" s="92">
        <v>3</v>
      </c>
      <c r="S40" s="9">
        <f t="shared" si="21"/>
        <v>0</v>
      </c>
      <c r="T40" s="92">
        <v>3</v>
      </c>
      <c r="U40" s="9">
        <f t="shared" si="21"/>
        <v>0</v>
      </c>
      <c r="V40" s="95"/>
      <c r="W40" s="95"/>
      <c r="X40" s="95"/>
      <c r="Y40" s="92">
        <f t="shared" si="22"/>
        <v>18</v>
      </c>
      <c r="Z40" s="9">
        <f t="shared" si="23"/>
        <v>0</v>
      </c>
      <c r="AA40" s="54">
        <f t="shared" si="7"/>
        <v>0</v>
      </c>
    </row>
    <row r="41" spans="1:31" s="15" customFormat="1" ht="14" outlineLevel="1" x14ac:dyDescent="0.3">
      <c r="A41" s="92" t="str">
        <f t="shared" si="16"/>
        <v>Bank Charges</v>
      </c>
      <c r="B41" s="95"/>
      <c r="C41" s="199">
        <v>0</v>
      </c>
      <c r="D41" s="92">
        <v>3</v>
      </c>
      <c r="E41" s="9">
        <f t="shared" si="17"/>
        <v>0</v>
      </c>
      <c r="F41" s="95"/>
      <c r="G41" s="95"/>
      <c r="H41" s="92">
        <v>3</v>
      </c>
      <c r="I41" s="9">
        <f t="shared" si="18"/>
        <v>0</v>
      </c>
      <c r="J41" s="95"/>
      <c r="K41" s="95"/>
      <c r="L41" s="92">
        <v>3</v>
      </c>
      <c r="M41" s="9">
        <f t="shared" si="19"/>
        <v>0</v>
      </c>
      <c r="N41" s="95"/>
      <c r="O41" s="95"/>
      <c r="P41" s="92">
        <v>3</v>
      </c>
      <c r="Q41" s="9">
        <f t="shared" si="20"/>
        <v>0</v>
      </c>
      <c r="R41" s="92">
        <v>3</v>
      </c>
      <c r="S41" s="9">
        <f t="shared" si="21"/>
        <v>0</v>
      </c>
      <c r="T41" s="92">
        <v>3</v>
      </c>
      <c r="U41" s="9">
        <f t="shared" si="21"/>
        <v>0</v>
      </c>
      <c r="V41" s="95"/>
      <c r="W41" s="95"/>
      <c r="X41" s="95"/>
      <c r="Y41" s="92">
        <f t="shared" si="22"/>
        <v>18</v>
      </c>
      <c r="Z41" s="9">
        <f t="shared" si="23"/>
        <v>0</v>
      </c>
      <c r="AA41" s="54">
        <f t="shared" si="7"/>
        <v>0</v>
      </c>
    </row>
    <row r="42" spans="1:31" s="15" customFormat="1" ht="14" outlineLevel="1" x14ac:dyDescent="0.3">
      <c r="A42" s="92" t="str">
        <f t="shared" si="16"/>
        <v>Office Supplies</v>
      </c>
      <c r="B42" s="95"/>
      <c r="C42" s="199">
        <v>0</v>
      </c>
      <c r="D42" s="92">
        <v>3</v>
      </c>
      <c r="E42" s="9">
        <f t="shared" si="17"/>
        <v>0</v>
      </c>
      <c r="F42" s="95"/>
      <c r="G42" s="95"/>
      <c r="H42" s="92">
        <v>3</v>
      </c>
      <c r="I42" s="9">
        <f t="shared" si="18"/>
        <v>0</v>
      </c>
      <c r="J42" s="95"/>
      <c r="K42" s="95"/>
      <c r="L42" s="92">
        <v>3</v>
      </c>
      <c r="M42" s="9">
        <f t="shared" si="19"/>
        <v>0</v>
      </c>
      <c r="N42" s="95"/>
      <c r="O42" s="95"/>
      <c r="P42" s="92">
        <v>3</v>
      </c>
      <c r="Q42" s="9">
        <f t="shared" si="20"/>
        <v>0</v>
      </c>
      <c r="R42" s="92">
        <v>3</v>
      </c>
      <c r="S42" s="9">
        <f t="shared" si="21"/>
        <v>0</v>
      </c>
      <c r="T42" s="92">
        <v>3</v>
      </c>
      <c r="U42" s="9">
        <f t="shared" si="21"/>
        <v>0</v>
      </c>
      <c r="V42" s="95"/>
      <c r="W42" s="95"/>
      <c r="X42" s="95"/>
      <c r="Y42" s="92">
        <f t="shared" si="22"/>
        <v>18</v>
      </c>
      <c r="Z42" s="9">
        <f t="shared" si="23"/>
        <v>0</v>
      </c>
      <c r="AA42" s="54">
        <f t="shared" si="7"/>
        <v>0</v>
      </c>
    </row>
    <row r="43" spans="1:31" ht="14" x14ac:dyDescent="0.3">
      <c r="A43" s="92" t="s">
        <v>91</v>
      </c>
      <c r="B43" s="95"/>
      <c r="C43" s="199">
        <v>0</v>
      </c>
      <c r="D43" s="92">
        <v>3</v>
      </c>
      <c r="E43" s="9">
        <f t="shared" si="17"/>
        <v>0</v>
      </c>
      <c r="F43" s="95"/>
      <c r="G43" s="95"/>
      <c r="H43" s="92">
        <v>3</v>
      </c>
      <c r="I43" s="9">
        <f t="shared" si="18"/>
        <v>0</v>
      </c>
      <c r="J43" s="95"/>
      <c r="K43" s="95"/>
      <c r="L43" s="92">
        <v>3</v>
      </c>
      <c r="M43" s="9">
        <f t="shared" si="19"/>
        <v>0</v>
      </c>
      <c r="N43" s="95"/>
      <c r="O43" s="95"/>
      <c r="P43" s="92">
        <v>3</v>
      </c>
      <c r="Q43" s="9">
        <f t="shared" si="20"/>
        <v>0</v>
      </c>
      <c r="R43" s="92">
        <v>3</v>
      </c>
      <c r="S43" s="9">
        <f t="shared" si="21"/>
        <v>0</v>
      </c>
      <c r="T43" s="92">
        <v>3</v>
      </c>
      <c r="U43" s="9">
        <f t="shared" si="21"/>
        <v>0</v>
      </c>
      <c r="V43" s="95"/>
      <c r="W43" s="95"/>
      <c r="X43" s="95"/>
      <c r="Y43" s="92">
        <f t="shared" si="22"/>
        <v>18</v>
      </c>
      <c r="Z43" s="9">
        <f t="shared" si="23"/>
        <v>0</v>
      </c>
      <c r="AA43" s="54">
        <f t="shared" si="7"/>
        <v>0</v>
      </c>
      <c r="AB43" s="95"/>
      <c r="AC43" s="95"/>
      <c r="AD43" s="95"/>
      <c r="AE43" s="95"/>
    </row>
    <row r="44" spans="1:31" ht="14" x14ac:dyDescent="0.3">
      <c r="A44" s="92"/>
      <c r="B44" s="95"/>
      <c r="C44" s="200"/>
      <c r="D44" s="92"/>
      <c r="E44" s="9"/>
      <c r="F44" s="95"/>
      <c r="G44" s="95"/>
      <c r="H44" s="92"/>
      <c r="I44" s="9"/>
      <c r="J44" s="95"/>
      <c r="K44" s="95"/>
      <c r="L44" s="92"/>
      <c r="M44" s="9"/>
      <c r="N44" s="95"/>
      <c r="O44" s="95"/>
      <c r="P44" s="92"/>
      <c r="Q44" s="9"/>
      <c r="R44" s="92"/>
      <c r="S44" s="9"/>
      <c r="T44" s="92"/>
      <c r="U44" s="9"/>
      <c r="V44" s="95"/>
      <c r="W44" s="95"/>
      <c r="X44" s="95"/>
      <c r="Y44" s="92"/>
      <c r="Z44" s="9"/>
      <c r="AA44" s="54">
        <f t="shared" si="7"/>
        <v>0</v>
      </c>
      <c r="AB44" s="95"/>
      <c r="AC44" s="95"/>
      <c r="AD44" s="95"/>
      <c r="AE44" s="95"/>
    </row>
    <row r="45" spans="1:31" ht="14" x14ac:dyDescent="0.3">
      <c r="A45" s="83" t="s">
        <v>96</v>
      </c>
      <c r="B45" s="193"/>
      <c r="C45" s="201"/>
      <c r="D45" s="195"/>
      <c r="E45" s="84">
        <f>SUM(E13:E44)</f>
        <v>0</v>
      </c>
      <c r="F45" s="193"/>
      <c r="G45" s="193"/>
      <c r="H45" s="195"/>
      <c r="I45" s="84">
        <f>SUM(I13:I44)</f>
        <v>0</v>
      </c>
      <c r="J45" s="193"/>
      <c r="K45" s="193"/>
      <c r="L45" s="195"/>
      <c r="M45" s="84">
        <f>SUM(M13:M44)</f>
        <v>0</v>
      </c>
      <c r="N45" s="193"/>
      <c r="O45" s="193"/>
      <c r="P45" s="195"/>
      <c r="Q45" s="84">
        <f>SUM(Q13:Q44)</f>
        <v>0</v>
      </c>
      <c r="R45" s="195"/>
      <c r="S45" s="84">
        <f>SUM(S13:S44)</f>
        <v>0</v>
      </c>
      <c r="T45" s="195"/>
      <c r="U45" s="84">
        <f>SUM(U13:U44)</f>
        <v>0</v>
      </c>
      <c r="V45" s="193"/>
      <c r="W45" s="193"/>
      <c r="X45" s="193"/>
      <c r="Y45" s="195"/>
      <c r="Z45" s="84">
        <f>SUM(Z13:Z44)</f>
        <v>0</v>
      </c>
      <c r="AA45" s="54">
        <f t="shared" si="7"/>
        <v>0</v>
      </c>
      <c r="AB45" s="95"/>
      <c r="AC45" s="170"/>
      <c r="AD45" s="95"/>
      <c r="AE45" s="170"/>
    </row>
    <row r="46" spans="1:31" s="15" customFormat="1" ht="14" x14ac:dyDescent="0.3">
      <c r="A46" s="92"/>
      <c r="C46" s="17"/>
      <c r="D46" s="19"/>
      <c r="E46" s="17"/>
      <c r="F46" s="120"/>
      <c r="G46" s="24"/>
      <c r="H46" s="81"/>
      <c r="I46" s="17"/>
      <c r="J46" s="120"/>
      <c r="K46" s="95"/>
      <c r="L46" s="76"/>
      <c r="M46" s="17"/>
      <c r="N46" s="120"/>
      <c r="O46" s="16"/>
      <c r="P46" s="76"/>
      <c r="Q46" s="17"/>
      <c r="R46" s="76"/>
      <c r="S46" s="18"/>
      <c r="T46" s="78"/>
      <c r="U46" s="18"/>
      <c r="V46" s="120"/>
      <c r="X46" s="120"/>
      <c r="Y46" s="76"/>
      <c r="Z46" s="17"/>
      <c r="AA46" s="54">
        <f t="shared" si="7"/>
        <v>0</v>
      </c>
    </row>
    <row r="47" spans="1:31" ht="14" x14ac:dyDescent="0.3">
      <c r="A47" s="58" t="s">
        <v>97</v>
      </c>
      <c r="B47" s="1">
        <f>B3</f>
        <v>0</v>
      </c>
      <c r="C47" s="170"/>
      <c r="D47" s="92"/>
      <c r="E47" s="9"/>
      <c r="F47" s="95"/>
      <c r="G47" s="95"/>
      <c r="H47" s="92"/>
      <c r="I47" s="9"/>
      <c r="J47" s="95"/>
      <c r="K47" s="92"/>
      <c r="L47" s="92"/>
      <c r="M47" s="9"/>
      <c r="N47" s="95"/>
      <c r="O47" s="92"/>
      <c r="P47" s="92"/>
      <c r="Q47" s="9"/>
      <c r="R47" s="92"/>
      <c r="S47" s="9"/>
      <c r="T47" s="92"/>
      <c r="U47" s="9"/>
      <c r="V47" s="95"/>
      <c r="W47" s="92"/>
      <c r="X47" s="95"/>
      <c r="Y47" s="92"/>
      <c r="Z47" s="9"/>
      <c r="AA47" s="54">
        <f t="shared" si="7"/>
        <v>0</v>
      </c>
      <c r="AB47" s="95"/>
      <c r="AC47" s="95"/>
      <c r="AD47" s="95"/>
      <c r="AE47" s="95"/>
    </row>
    <row r="48" spans="1:31" ht="14" x14ac:dyDescent="0.3">
      <c r="A48" s="58"/>
      <c r="B48" s="95"/>
      <c r="C48" s="3" t="s">
        <v>28</v>
      </c>
      <c r="D48" s="92"/>
      <c r="E48" s="9"/>
      <c r="F48" s="95"/>
      <c r="G48" s="95"/>
      <c r="H48" s="92"/>
      <c r="I48" s="9"/>
      <c r="J48" s="95"/>
      <c r="K48" s="95"/>
      <c r="L48" s="92"/>
      <c r="M48" s="9"/>
      <c r="N48" s="95"/>
      <c r="O48" s="95"/>
      <c r="P48" s="92"/>
      <c r="Q48" s="9"/>
      <c r="R48" s="92"/>
      <c r="S48" s="9"/>
      <c r="T48" s="92"/>
      <c r="U48" s="9"/>
      <c r="V48" s="95"/>
      <c r="W48" s="95"/>
      <c r="X48" s="95"/>
      <c r="Y48" s="92"/>
      <c r="Z48" s="9"/>
      <c r="AA48" s="54">
        <f t="shared" si="7"/>
        <v>0</v>
      </c>
      <c r="AB48" s="95"/>
      <c r="AC48" s="95"/>
      <c r="AD48" s="95"/>
      <c r="AE48" s="95"/>
    </row>
    <row r="49" spans="1:27" ht="14" x14ac:dyDescent="0.3">
      <c r="A49" s="167" t="s">
        <v>34</v>
      </c>
      <c r="B49" s="95"/>
      <c r="C49" s="199">
        <v>0</v>
      </c>
      <c r="D49" s="92">
        <v>65</v>
      </c>
      <c r="E49" s="9">
        <f t="shared" ref="E49:E59" si="24">$C49*D49</f>
        <v>0</v>
      </c>
      <c r="F49" s="95"/>
      <c r="G49" s="92"/>
      <c r="H49" s="92">
        <v>65</v>
      </c>
      <c r="I49" s="9">
        <f t="shared" ref="I49:I59" si="25">$C49*H49</f>
        <v>0</v>
      </c>
      <c r="J49" s="95"/>
      <c r="K49" s="95"/>
      <c r="L49" s="92">
        <v>65</v>
      </c>
      <c r="M49" s="9">
        <f t="shared" ref="M49:M59" si="26">$C49*L49</f>
        <v>0</v>
      </c>
      <c r="N49" s="95"/>
      <c r="O49" s="95"/>
      <c r="P49" s="92">
        <v>65</v>
      </c>
      <c r="Q49" s="9">
        <f t="shared" ref="Q49:Q59" si="27">$C49*P49</f>
        <v>0</v>
      </c>
      <c r="R49" s="92">
        <v>65</v>
      </c>
      <c r="S49" s="9">
        <f t="shared" ref="S49:U59" si="28">$C49*$Z$5*R49</f>
        <v>0</v>
      </c>
      <c r="T49" s="92">
        <v>65</v>
      </c>
      <c r="U49" s="9">
        <f t="shared" si="28"/>
        <v>0</v>
      </c>
      <c r="V49" s="95"/>
      <c r="W49" s="95"/>
      <c r="X49" s="95"/>
      <c r="Y49" s="92">
        <f t="shared" ref="Y49:Y59" si="29">T49+R49+P49+L49+H49+D49</f>
        <v>390</v>
      </c>
      <c r="Z49" s="9">
        <f t="shared" ref="Z49:Z59" si="30">U49+S49+Q49+M49+I49+E49</f>
        <v>0</v>
      </c>
      <c r="AA49" s="54">
        <f t="shared" si="7"/>
        <v>0</v>
      </c>
    </row>
    <row r="50" spans="1:27" ht="14" x14ac:dyDescent="0.3">
      <c r="A50" s="167" t="s">
        <v>36</v>
      </c>
      <c r="B50" s="95"/>
      <c r="C50" s="199">
        <v>0</v>
      </c>
      <c r="D50" s="92">
        <v>65</v>
      </c>
      <c r="E50" s="9">
        <f t="shared" si="24"/>
        <v>0</v>
      </c>
      <c r="F50" s="95"/>
      <c r="G50" s="95"/>
      <c r="H50" s="92">
        <v>65</v>
      </c>
      <c r="I50" s="9">
        <f t="shared" si="25"/>
        <v>0</v>
      </c>
      <c r="J50" s="95"/>
      <c r="K50" s="95"/>
      <c r="L50" s="92">
        <v>65</v>
      </c>
      <c r="M50" s="9">
        <f t="shared" si="26"/>
        <v>0</v>
      </c>
      <c r="N50" s="95"/>
      <c r="O50" s="95"/>
      <c r="P50" s="92">
        <v>65</v>
      </c>
      <c r="Q50" s="9">
        <f t="shared" si="27"/>
        <v>0</v>
      </c>
      <c r="R50" s="92">
        <v>65</v>
      </c>
      <c r="S50" s="9">
        <f t="shared" si="28"/>
        <v>0</v>
      </c>
      <c r="T50" s="92">
        <v>65</v>
      </c>
      <c r="U50" s="9">
        <f t="shared" si="28"/>
        <v>0</v>
      </c>
      <c r="V50" s="95"/>
      <c r="W50" s="95"/>
      <c r="X50" s="95"/>
      <c r="Y50" s="92">
        <f t="shared" si="29"/>
        <v>390</v>
      </c>
      <c r="Z50" s="9">
        <f t="shared" si="30"/>
        <v>0</v>
      </c>
      <c r="AA50" s="54">
        <f t="shared" si="7"/>
        <v>0</v>
      </c>
    </row>
    <row r="51" spans="1:27" ht="14" x14ac:dyDescent="0.3">
      <c r="A51" s="167" t="s">
        <v>38</v>
      </c>
      <c r="B51" s="95"/>
      <c r="C51" s="199">
        <v>0</v>
      </c>
      <c r="D51" s="92">
        <v>65</v>
      </c>
      <c r="E51" s="9">
        <f t="shared" si="24"/>
        <v>0</v>
      </c>
      <c r="F51" s="95"/>
      <c r="G51" s="95"/>
      <c r="H51" s="92">
        <v>65</v>
      </c>
      <c r="I51" s="9">
        <f t="shared" si="25"/>
        <v>0</v>
      </c>
      <c r="J51" s="95"/>
      <c r="K51" s="95"/>
      <c r="L51" s="92">
        <v>65</v>
      </c>
      <c r="M51" s="9">
        <f t="shared" si="26"/>
        <v>0</v>
      </c>
      <c r="N51" s="95"/>
      <c r="O51" s="95"/>
      <c r="P51" s="92">
        <v>65</v>
      </c>
      <c r="Q51" s="9">
        <f t="shared" si="27"/>
        <v>0</v>
      </c>
      <c r="R51" s="92">
        <v>65</v>
      </c>
      <c r="S51" s="9">
        <f t="shared" si="28"/>
        <v>0</v>
      </c>
      <c r="T51" s="92">
        <v>65</v>
      </c>
      <c r="U51" s="9">
        <f t="shared" si="28"/>
        <v>0</v>
      </c>
      <c r="V51" s="95"/>
      <c r="W51" s="95"/>
      <c r="X51" s="95"/>
      <c r="Y51" s="92">
        <f t="shared" si="29"/>
        <v>390</v>
      </c>
      <c r="Z51" s="9">
        <f t="shared" si="30"/>
        <v>0</v>
      </c>
      <c r="AA51" s="54">
        <f t="shared" si="7"/>
        <v>0</v>
      </c>
    </row>
    <row r="52" spans="1:27" ht="14" x14ac:dyDescent="0.3">
      <c r="A52" s="167" t="s">
        <v>40</v>
      </c>
      <c r="B52" s="95"/>
      <c r="C52" s="199">
        <v>0</v>
      </c>
      <c r="D52" s="92">
        <v>65</v>
      </c>
      <c r="E52" s="9">
        <f t="shared" si="24"/>
        <v>0</v>
      </c>
      <c r="F52" s="95"/>
      <c r="G52" s="95"/>
      <c r="H52" s="92">
        <v>65</v>
      </c>
      <c r="I52" s="9">
        <f t="shared" si="25"/>
        <v>0</v>
      </c>
      <c r="J52" s="95"/>
      <c r="K52" s="95"/>
      <c r="L52" s="92">
        <v>65</v>
      </c>
      <c r="M52" s="9">
        <f t="shared" si="26"/>
        <v>0</v>
      </c>
      <c r="N52" s="95"/>
      <c r="O52" s="95"/>
      <c r="P52" s="92">
        <v>65</v>
      </c>
      <c r="Q52" s="9">
        <f t="shared" si="27"/>
        <v>0</v>
      </c>
      <c r="R52" s="92">
        <v>65</v>
      </c>
      <c r="S52" s="9">
        <f t="shared" si="28"/>
        <v>0</v>
      </c>
      <c r="T52" s="92">
        <v>65</v>
      </c>
      <c r="U52" s="9">
        <f t="shared" si="28"/>
        <v>0</v>
      </c>
      <c r="V52" s="95"/>
      <c r="W52" s="95"/>
      <c r="X52" s="95"/>
      <c r="Y52" s="92">
        <f t="shared" si="29"/>
        <v>390</v>
      </c>
      <c r="Z52" s="9">
        <f t="shared" si="30"/>
        <v>0</v>
      </c>
      <c r="AA52" s="54">
        <f t="shared" si="7"/>
        <v>0</v>
      </c>
    </row>
    <row r="53" spans="1:27" ht="14" x14ac:dyDescent="0.3">
      <c r="A53" s="167" t="s">
        <v>42</v>
      </c>
      <c r="B53" s="95"/>
      <c r="C53" s="199">
        <v>0</v>
      </c>
      <c r="D53" s="92">
        <v>65</v>
      </c>
      <c r="E53" s="9">
        <f t="shared" si="24"/>
        <v>0</v>
      </c>
      <c r="F53" s="95"/>
      <c r="G53" s="95"/>
      <c r="H53" s="92">
        <v>65</v>
      </c>
      <c r="I53" s="9">
        <f t="shared" si="25"/>
        <v>0</v>
      </c>
      <c r="J53" s="95"/>
      <c r="K53" s="95"/>
      <c r="L53" s="92">
        <v>65</v>
      </c>
      <c r="M53" s="9">
        <f t="shared" si="26"/>
        <v>0</v>
      </c>
      <c r="N53" s="95"/>
      <c r="O53" s="95"/>
      <c r="P53" s="92">
        <v>65</v>
      </c>
      <c r="Q53" s="9">
        <f t="shared" si="27"/>
        <v>0</v>
      </c>
      <c r="R53" s="92">
        <v>65</v>
      </c>
      <c r="S53" s="9">
        <f t="shared" si="28"/>
        <v>0</v>
      </c>
      <c r="T53" s="92">
        <v>65</v>
      </c>
      <c r="U53" s="9">
        <f t="shared" si="28"/>
        <v>0</v>
      </c>
      <c r="V53" s="95"/>
      <c r="W53" s="95"/>
      <c r="X53" s="95"/>
      <c r="Y53" s="92">
        <f t="shared" si="29"/>
        <v>390</v>
      </c>
      <c r="Z53" s="9">
        <f t="shared" si="30"/>
        <v>0</v>
      </c>
      <c r="AA53" s="54">
        <f t="shared" si="7"/>
        <v>0</v>
      </c>
    </row>
    <row r="54" spans="1:27" ht="14" x14ac:dyDescent="0.3">
      <c r="A54" s="167" t="s">
        <v>44</v>
      </c>
      <c r="B54" s="95"/>
      <c r="C54" s="199">
        <v>0</v>
      </c>
      <c r="D54" s="92">
        <v>65</v>
      </c>
      <c r="E54" s="9">
        <f t="shared" si="24"/>
        <v>0</v>
      </c>
      <c r="F54" s="95"/>
      <c r="G54" s="95"/>
      <c r="H54" s="92">
        <v>65</v>
      </c>
      <c r="I54" s="9">
        <f t="shared" si="25"/>
        <v>0</v>
      </c>
      <c r="J54" s="95"/>
      <c r="K54" s="95"/>
      <c r="L54" s="92">
        <v>65</v>
      </c>
      <c r="M54" s="9">
        <f t="shared" si="26"/>
        <v>0</v>
      </c>
      <c r="N54" s="95"/>
      <c r="O54" s="95"/>
      <c r="P54" s="92">
        <v>65</v>
      </c>
      <c r="Q54" s="9">
        <f t="shared" si="27"/>
        <v>0</v>
      </c>
      <c r="R54" s="92">
        <v>65</v>
      </c>
      <c r="S54" s="9">
        <f t="shared" si="28"/>
        <v>0</v>
      </c>
      <c r="T54" s="92">
        <v>65</v>
      </c>
      <c r="U54" s="9">
        <f t="shared" si="28"/>
        <v>0</v>
      </c>
      <c r="V54" s="95"/>
      <c r="W54" s="95"/>
      <c r="X54" s="95"/>
      <c r="Y54" s="92">
        <f t="shared" si="29"/>
        <v>390</v>
      </c>
      <c r="Z54" s="9">
        <f t="shared" si="30"/>
        <v>0</v>
      </c>
      <c r="AA54" s="54">
        <f t="shared" si="7"/>
        <v>0</v>
      </c>
    </row>
    <row r="55" spans="1:27" ht="14" x14ac:dyDescent="0.3">
      <c r="A55" s="167" t="s">
        <v>46</v>
      </c>
      <c r="B55" s="95"/>
      <c r="C55" s="199">
        <v>0</v>
      </c>
      <c r="D55" s="92">
        <v>65</v>
      </c>
      <c r="E55" s="9">
        <f t="shared" si="24"/>
        <v>0</v>
      </c>
      <c r="F55" s="95"/>
      <c r="G55" s="95"/>
      <c r="H55" s="92">
        <v>65</v>
      </c>
      <c r="I55" s="9">
        <f t="shared" si="25"/>
        <v>0</v>
      </c>
      <c r="J55" s="95"/>
      <c r="K55" s="95"/>
      <c r="L55" s="92">
        <v>65</v>
      </c>
      <c r="M55" s="9">
        <f t="shared" si="26"/>
        <v>0</v>
      </c>
      <c r="N55" s="95"/>
      <c r="O55" s="95"/>
      <c r="P55" s="92">
        <v>65</v>
      </c>
      <c r="Q55" s="9">
        <f t="shared" si="27"/>
        <v>0</v>
      </c>
      <c r="R55" s="92">
        <v>65</v>
      </c>
      <c r="S55" s="9">
        <f t="shared" si="28"/>
        <v>0</v>
      </c>
      <c r="T55" s="92">
        <v>65</v>
      </c>
      <c r="U55" s="9">
        <f t="shared" si="28"/>
        <v>0</v>
      </c>
      <c r="V55" s="95"/>
      <c r="W55" s="95"/>
      <c r="X55" s="95"/>
      <c r="Y55" s="92">
        <f t="shared" si="29"/>
        <v>390</v>
      </c>
      <c r="Z55" s="9">
        <f t="shared" si="30"/>
        <v>0</v>
      </c>
      <c r="AA55" s="54">
        <f t="shared" si="7"/>
        <v>0</v>
      </c>
    </row>
    <row r="56" spans="1:27" ht="14" x14ac:dyDescent="0.3">
      <c r="A56" s="167" t="s">
        <v>48</v>
      </c>
      <c r="B56" s="95"/>
      <c r="C56" s="199">
        <v>0</v>
      </c>
      <c r="D56" s="92">
        <v>65</v>
      </c>
      <c r="E56" s="9">
        <f t="shared" si="24"/>
        <v>0</v>
      </c>
      <c r="F56" s="95"/>
      <c r="G56" s="95"/>
      <c r="H56" s="92">
        <v>65</v>
      </c>
      <c r="I56" s="9">
        <f t="shared" si="25"/>
        <v>0</v>
      </c>
      <c r="J56" s="95"/>
      <c r="K56" s="95"/>
      <c r="L56" s="92">
        <v>65</v>
      </c>
      <c r="M56" s="9">
        <f t="shared" si="26"/>
        <v>0</v>
      </c>
      <c r="N56" s="95"/>
      <c r="O56" s="95"/>
      <c r="P56" s="92">
        <v>65</v>
      </c>
      <c r="Q56" s="9">
        <f t="shared" si="27"/>
        <v>0</v>
      </c>
      <c r="R56" s="92">
        <v>65</v>
      </c>
      <c r="S56" s="9">
        <f t="shared" si="28"/>
        <v>0</v>
      </c>
      <c r="T56" s="92">
        <v>65</v>
      </c>
      <c r="U56" s="9">
        <f t="shared" si="28"/>
        <v>0</v>
      </c>
      <c r="V56" s="95"/>
      <c r="W56" s="95"/>
      <c r="X56" s="95"/>
      <c r="Y56" s="92">
        <f t="shared" si="29"/>
        <v>390</v>
      </c>
      <c r="Z56" s="9">
        <f t="shared" si="30"/>
        <v>0</v>
      </c>
      <c r="AA56" s="54">
        <f t="shared" si="7"/>
        <v>0</v>
      </c>
    </row>
    <row r="57" spans="1:27" ht="14" x14ac:dyDescent="0.3">
      <c r="A57" s="167" t="s">
        <v>50</v>
      </c>
      <c r="B57" s="95"/>
      <c r="C57" s="199">
        <v>0</v>
      </c>
      <c r="D57" s="92">
        <v>65</v>
      </c>
      <c r="E57" s="9">
        <f t="shared" si="24"/>
        <v>0</v>
      </c>
      <c r="F57" s="95"/>
      <c r="G57" s="95"/>
      <c r="H57" s="92">
        <v>65</v>
      </c>
      <c r="I57" s="9">
        <f t="shared" si="25"/>
        <v>0</v>
      </c>
      <c r="J57" s="95"/>
      <c r="K57" s="95"/>
      <c r="L57" s="92">
        <v>65</v>
      </c>
      <c r="M57" s="9">
        <f t="shared" si="26"/>
        <v>0</v>
      </c>
      <c r="N57" s="95"/>
      <c r="O57" s="95"/>
      <c r="P57" s="92">
        <v>65</v>
      </c>
      <c r="Q57" s="9">
        <f t="shared" si="27"/>
        <v>0</v>
      </c>
      <c r="R57" s="92">
        <v>65</v>
      </c>
      <c r="S57" s="9">
        <f t="shared" si="28"/>
        <v>0</v>
      </c>
      <c r="T57" s="92">
        <v>65</v>
      </c>
      <c r="U57" s="9">
        <f t="shared" si="28"/>
        <v>0</v>
      </c>
      <c r="V57" s="95"/>
      <c r="W57" s="95"/>
      <c r="X57" s="95"/>
      <c r="Y57" s="92">
        <f t="shared" si="29"/>
        <v>390</v>
      </c>
      <c r="Z57" s="9">
        <f t="shared" si="30"/>
        <v>0</v>
      </c>
      <c r="AA57" s="54">
        <f t="shared" si="7"/>
        <v>0</v>
      </c>
    </row>
    <row r="58" spans="1:27" ht="14" x14ac:dyDescent="0.3">
      <c r="A58" s="167" t="s">
        <v>52</v>
      </c>
      <c r="B58" s="95"/>
      <c r="C58" s="199">
        <v>0</v>
      </c>
      <c r="D58" s="92">
        <v>65</v>
      </c>
      <c r="E58" s="9">
        <f t="shared" si="24"/>
        <v>0</v>
      </c>
      <c r="F58" s="95"/>
      <c r="G58" s="95"/>
      <c r="H58" s="92">
        <v>65</v>
      </c>
      <c r="I58" s="9">
        <f t="shared" si="25"/>
        <v>0</v>
      </c>
      <c r="J58" s="95"/>
      <c r="K58" s="95"/>
      <c r="L58" s="92">
        <v>65</v>
      </c>
      <c r="M58" s="9">
        <f t="shared" si="26"/>
        <v>0</v>
      </c>
      <c r="N58" s="95"/>
      <c r="O58" s="95"/>
      <c r="P58" s="92">
        <v>65</v>
      </c>
      <c r="Q58" s="9">
        <f t="shared" si="27"/>
        <v>0</v>
      </c>
      <c r="R58" s="92">
        <v>65</v>
      </c>
      <c r="S58" s="9">
        <f t="shared" si="28"/>
        <v>0</v>
      </c>
      <c r="T58" s="92">
        <v>65</v>
      </c>
      <c r="U58" s="9">
        <f t="shared" si="28"/>
        <v>0</v>
      </c>
      <c r="V58" s="95"/>
      <c r="W58" s="95"/>
      <c r="X58" s="95"/>
      <c r="Y58" s="92">
        <f t="shared" si="29"/>
        <v>390</v>
      </c>
      <c r="Z58" s="9">
        <f t="shared" si="30"/>
        <v>0</v>
      </c>
      <c r="AA58" s="54">
        <f t="shared" si="7"/>
        <v>0</v>
      </c>
    </row>
    <row r="59" spans="1:27" ht="14" x14ac:dyDescent="0.3">
      <c r="A59" s="167" t="s">
        <v>54</v>
      </c>
      <c r="B59" s="95"/>
      <c r="C59" s="199">
        <v>0</v>
      </c>
      <c r="D59" s="92">
        <v>65</v>
      </c>
      <c r="E59" s="9">
        <f t="shared" si="24"/>
        <v>0</v>
      </c>
      <c r="F59" s="95"/>
      <c r="G59" s="95"/>
      <c r="H59" s="92">
        <v>65</v>
      </c>
      <c r="I59" s="9">
        <f t="shared" si="25"/>
        <v>0</v>
      </c>
      <c r="J59" s="95"/>
      <c r="K59" s="95"/>
      <c r="L59" s="92">
        <v>65</v>
      </c>
      <c r="M59" s="9">
        <f t="shared" si="26"/>
        <v>0</v>
      </c>
      <c r="N59" s="95"/>
      <c r="O59" s="95"/>
      <c r="P59" s="92">
        <v>65</v>
      </c>
      <c r="Q59" s="9">
        <f t="shared" si="27"/>
        <v>0</v>
      </c>
      <c r="R59" s="92">
        <v>65</v>
      </c>
      <c r="S59" s="9">
        <f t="shared" si="28"/>
        <v>0</v>
      </c>
      <c r="T59" s="92">
        <v>65</v>
      </c>
      <c r="U59" s="9">
        <f t="shared" si="28"/>
        <v>0</v>
      </c>
      <c r="V59" s="95"/>
      <c r="W59" s="95"/>
      <c r="X59" s="95"/>
      <c r="Y59" s="92">
        <f t="shared" si="29"/>
        <v>390</v>
      </c>
      <c r="Z59" s="9">
        <f t="shared" si="30"/>
        <v>0</v>
      </c>
      <c r="AA59" s="54">
        <f t="shared" si="7"/>
        <v>0</v>
      </c>
    </row>
    <row r="60" spans="1:27" ht="14" x14ac:dyDescent="0.3">
      <c r="A60" s="92"/>
      <c r="B60" s="95"/>
      <c r="C60" s="200"/>
      <c r="D60" s="92"/>
      <c r="E60" s="9"/>
      <c r="F60" s="95"/>
      <c r="G60" s="95"/>
      <c r="H60" s="92"/>
      <c r="I60" s="9"/>
      <c r="J60" s="95"/>
      <c r="K60" s="95"/>
      <c r="L60" s="92"/>
      <c r="M60" s="9"/>
      <c r="N60" s="95"/>
      <c r="O60" s="95"/>
      <c r="P60" s="92"/>
      <c r="Q60" s="9"/>
      <c r="R60" s="92"/>
      <c r="S60" s="9"/>
      <c r="T60" s="92"/>
      <c r="U60" s="9"/>
      <c r="V60" s="95"/>
      <c r="W60" s="95"/>
      <c r="X60" s="95"/>
      <c r="Y60" s="92"/>
      <c r="Z60" s="9"/>
      <c r="AA60" s="54">
        <f t="shared" si="7"/>
        <v>0</v>
      </c>
    </row>
    <row r="61" spans="1:27" ht="14" x14ac:dyDescent="0.3">
      <c r="A61" s="58" t="str">
        <f>A25</f>
        <v>Additional Office #1</v>
      </c>
      <c r="B61" s="1" t="str">
        <f>B25</f>
        <v>Office City Name</v>
      </c>
      <c r="C61" s="3" t="s">
        <v>28</v>
      </c>
      <c r="D61" s="92"/>
      <c r="E61" s="9"/>
      <c r="F61" s="95"/>
      <c r="G61" s="95"/>
      <c r="H61" s="92"/>
      <c r="I61" s="9"/>
      <c r="J61" s="95"/>
      <c r="K61" s="92"/>
      <c r="L61" s="92"/>
      <c r="M61" s="9"/>
      <c r="N61" s="95"/>
      <c r="O61" s="92"/>
      <c r="P61" s="92"/>
      <c r="Q61" s="9"/>
      <c r="R61" s="92"/>
      <c r="S61" s="9"/>
      <c r="T61" s="92"/>
      <c r="U61" s="9"/>
      <c r="V61" s="95"/>
      <c r="W61" s="92"/>
      <c r="X61" s="95"/>
      <c r="Y61" s="92"/>
      <c r="Z61" s="9"/>
      <c r="AA61" s="54">
        <f t="shared" si="7"/>
        <v>0</v>
      </c>
    </row>
    <row r="62" spans="1:27" ht="14" x14ac:dyDescent="0.3">
      <c r="A62" s="167" t="s">
        <v>34</v>
      </c>
      <c r="B62" s="95"/>
      <c r="C62" s="199">
        <v>0</v>
      </c>
      <c r="D62" s="92">
        <v>65</v>
      </c>
      <c r="E62" s="9">
        <f t="shared" ref="E62:E72" si="31">$C62*D62</f>
        <v>0</v>
      </c>
      <c r="F62" s="95"/>
      <c r="G62" s="92"/>
      <c r="H62" s="92">
        <v>65</v>
      </c>
      <c r="I62" s="9">
        <f t="shared" ref="I62:I72" si="32">$C62*H62</f>
        <v>0</v>
      </c>
      <c r="J62" s="95"/>
      <c r="K62" s="95"/>
      <c r="L62" s="92">
        <v>65</v>
      </c>
      <c r="M62" s="9">
        <f t="shared" ref="M62:M72" si="33">$C62*L62</f>
        <v>0</v>
      </c>
      <c r="N62" s="95"/>
      <c r="O62" s="95"/>
      <c r="P62" s="92">
        <v>65</v>
      </c>
      <c r="Q62" s="9">
        <f t="shared" ref="Q62:Q72" si="34">$C62*P62</f>
        <v>0</v>
      </c>
      <c r="R62" s="92">
        <v>65</v>
      </c>
      <c r="S62" s="9">
        <f t="shared" ref="S62:U72" si="35">$C62*$Z$5*R62</f>
        <v>0</v>
      </c>
      <c r="T62" s="92">
        <v>65</v>
      </c>
      <c r="U62" s="9">
        <f t="shared" si="35"/>
        <v>0</v>
      </c>
      <c r="V62" s="95"/>
      <c r="W62" s="95"/>
      <c r="X62" s="95"/>
      <c r="Y62" s="92">
        <f t="shared" ref="Y62:Y72" si="36">T62+R62+P62+L62+H62+D62</f>
        <v>390</v>
      </c>
      <c r="Z62" s="9">
        <f t="shared" ref="Z62:Z72" si="37">U62+S62+Q62+M62+I62+E62</f>
        <v>0</v>
      </c>
      <c r="AA62" s="54">
        <f t="shared" si="7"/>
        <v>0</v>
      </c>
    </row>
    <row r="63" spans="1:27" ht="14" x14ac:dyDescent="0.3">
      <c r="A63" s="167" t="s">
        <v>36</v>
      </c>
      <c r="B63" s="95"/>
      <c r="C63" s="199">
        <v>0</v>
      </c>
      <c r="D63" s="92">
        <v>65</v>
      </c>
      <c r="E63" s="9">
        <f t="shared" si="31"/>
        <v>0</v>
      </c>
      <c r="F63" s="95"/>
      <c r="G63" s="95"/>
      <c r="H63" s="92">
        <v>65</v>
      </c>
      <c r="I63" s="9">
        <f t="shared" si="32"/>
        <v>0</v>
      </c>
      <c r="J63" s="95"/>
      <c r="K63" s="95"/>
      <c r="L63" s="92">
        <v>65</v>
      </c>
      <c r="M63" s="9">
        <f t="shared" si="33"/>
        <v>0</v>
      </c>
      <c r="N63" s="95"/>
      <c r="O63" s="95"/>
      <c r="P63" s="92">
        <v>65</v>
      </c>
      <c r="Q63" s="9">
        <f t="shared" si="34"/>
        <v>0</v>
      </c>
      <c r="R63" s="92">
        <v>65</v>
      </c>
      <c r="S63" s="9">
        <f t="shared" si="35"/>
        <v>0</v>
      </c>
      <c r="T63" s="92">
        <v>65</v>
      </c>
      <c r="U63" s="9">
        <f t="shared" si="35"/>
        <v>0</v>
      </c>
      <c r="V63" s="95"/>
      <c r="W63" s="95"/>
      <c r="X63" s="95"/>
      <c r="Y63" s="92">
        <f t="shared" si="36"/>
        <v>390</v>
      </c>
      <c r="Z63" s="9">
        <f t="shared" si="37"/>
        <v>0</v>
      </c>
      <c r="AA63" s="54">
        <f t="shared" si="7"/>
        <v>0</v>
      </c>
    </row>
    <row r="64" spans="1:27" ht="14" x14ac:dyDescent="0.3">
      <c r="A64" s="167" t="s">
        <v>38</v>
      </c>
      <c r="B64" s="95"/>
      <c r="C64" s="199">
        <v>0</v>
      </c>
      <c r="D64" s="92">
        <v>65</v>
      </c>
      <c r="E64" s="9">
        <f t="shared" si="31"/>
        <v>0</v>
      </c>
      <c r="F64" s="95"/>
      <c r="G64" s="95"/>
      <c r="H64" s="92">
        <v>65</v>
      </c>
      <c r="I64" s="9">
        <f t="shared" si="32"/>
        <v>0</v>
      </c>
      <c r="J64" s="95"/>
      <c r="K64" s="95"/>
      <c r="L64" s="92">
        <v>65</v>
      </c>
      <c r="M64" s="9">
        <f t="shared" si="33"/>
        <v>0</v>
      </c>
      <c r="N64" s="95"/>
      <c r="O64" s="95"/>
      <c r="P64" s="92">
        <v>65</v>
      </c>
      <c r="Q64" s="9">
        <f t="shared" si="34"/>
        <v>0</v>
      </c>
      <c r="R64" s="92">
        <v>65</v>
      </c>
      <c r="S64" s="9">
        <f t="shared" si="35"/>
        <v>0</v>
      </c>
      <c r="T64" s="92">
        <v>65</v>
      </c>
      <c r="U64" s="9">
        <f t="shared" si="35"/>
        <v>0</v>
      </c>
      <c r="V64" s="95"/>
      <c r="W64" s="95"/>
      <c r="X64" s="95"/>
      <c r="Y64" s="92">
        <f t="shared" si="36"/>
        <v>390</v>
      </c>
      <c r="Z64" s="9">
        <f t="shared" si="37"/>
        <v>0</v>
      </c>
      <c r="AA64" s="54">
        <f t="shared" si="7"/>
        <v>0</v>
      </c>
    </row>
    <row r="65" spans="1:27" ht="14" x14ac:dyDescent="0.3">
      <c r="A65" s="167" t="s">
        <v>40</v>
      </c>
      <c r="B65" s="95"/>
      <c r="C65" s="199">
        <v>0</v>
      </c>
      <c r="D65" s="92">
        <v>65</v>
      </c>
      <c r="E65" s="9">
        <f t="shared" si="31"/>
        <v>0</v>
      </c>
      <c r="F65" s="95"/>
      <c r="G65" s="95"/>
      <c r="H65" s="92">
        <v>65</v>
      </c>
      <c r="I65" s="9">
        <f t="shared" si="32"/>
        <v>0</v>
      </c>
      <c r="J65" s="95"/>
      <c r="K65" s="95"/>
      <c r="L65" s="92">
        <v>65</v>
      </c>
      <c r="M65" s="9">
        <f t="shared" si="33"/>
        <v>0</v>
      </c>
      <c r="N65" s="95"/>
      <c r="O65" s="95"/>
      <c r="P65" s="92">
        <v>65</v>
      </c>
      <c r="Q65" s="9">
        <f t="shared" si="34"/>
        <v>0</v>
      </c>
      <c r="R65" s="92">
        <v>65</v>
      </c>
      <c r="S65" s="9">
        <f t="shared" si="35"/>
        <v>0</v>
      </c>
      <c r="T65" s="92">
        <v>65</v>
      </c>
      <c r="U65" s="9">
        <f t="shared" si="35"/>
        <v>0</v>
      </c>
      <c r="V65" s="95"/>
      <c r="W65" s="95"/>
      <c r="X65" s="95"/>
      <c r="Y65" s="92">
        <f t="shared" si="36"/>
        <v>390</v>
      </c>
      <c r="Z65" s="9">
        <f t="shared" si="37"/>
        <v>0</v>
      </c>
      <c r="AA65" s="54">
        <f t="shared" si="7"/>
        <v>0</v>
      </c>
    </row>
    <row r="66" spans="1:27" ht="14" x14ac:dyDescent="0.3">
      <c r="A66" s="167" t="s">
        <v>42</v>
      </c>
      <c r="B66" s="95"/>
      <c r="C66" s="199">
        <v>0</v>
      </c>
      <c r="D66" s="92">
        <v>65</v>
      </c>
      <c r="E66" s="9">
        <f t="shared" si="31"/>
        <v>0</v>
      </c>
      <c r="F66" s="95"/>
      <c r="G66" s="95"/>
      <c r="H66" s="92">
        <v>65</v>
      </c>
      <c r="I66" s="9">
        <f t="shared" si="32"/>
        <v>0</v>
      </c>
      <c r="J66" s="95"/>
      <c r="K66" s="95"/>
      <c r="L66" s="92">
        <v>65</v>
      </c>
      <c r="M66" s="9">
        <f t="shared" si="33"/>
        <v>0</v>
      </c>
      <c r="N66" s="95"/>
      <c r="O66" s="95"/>
      <c r="P66" s="92">
        <v>65</v>
      </c>
      <c r="Q66" s="9">
        <f t="shared" si="34"/>
        <v>0</v>
      </c>
      <c r="R66" s="92">
        <v>65</v>
      </c>
      <c r="S66" s="9">
        <f t="shared" si="35"/>
        <v>0</v>
      </c>
      <c r="T66" s="92">
        <v>65</v>
      </c>
      <c r="U66" s="9">
        <f t="shared" si="35"/>
        <v>0</v>
      </c>
      <c r="V66" s="95"/>
      <c r="W66" s="95"/>
      <c r="X66" s="95"/>
      <c r="Y66" s="92">
        <f t="shared" si="36"/>
        <v>390</v>
      </c>
      <c r="Z66" s="9">
        <f t="shared" si="37"/>
        <v>0</v>
      </c>
      <c r="AA66" s="54">
        <f t="shared" si="7"/>
        <v>0</v>
      </c>
    </row>
    <row r="67" spans="1:27" ht="14" x14ac:dyDescent="0.3">
      <c r="A67" s="167" t="s">
        <v>44</v>
      </c>
      <c r="B67" s="95"/>
      <c r="C67" s="199">
        <v>0</v>
      </c>
      <c r="D67" s="92">
        <v>65</v>
      </c>
      <c r="E67" s="9">
        <f t="shared" si="31"/>
        <v>0</v>
      </c>
      <c r="F67" s="95"/>
      <c r="G67" s="95"/>
      <c r="H67" s="92">
        <v>65</v>
      </c>
      <c r="I67" s="9">
        <f t="shared" si="32"/>
        <v>0</v>
      </c>
      <c r="J67" s="95"/>
      <c r="K67" s="95"/>
      <c r="L67" s="92">
        <v>65</v>
      </c>
      <c r="M67" s="9">
        <f t="shared" si="33"/>
        <v>0</v>
      </c>
      <c r="N67" s="95"/>
      <c r="O67" s="95"/>
      <c r="P67" s="92">
        <v>65</v>
      </c>
      <c r="Q67" s="9">
        <f t="shared" si="34"/>
        <v>0</v>
      </c>
      <c r="R67" s="92">
        <v>65</v>
      </c>
      <c r="S67" s="9">
        <f t="shared" si="35"/>
        <v>0</v>
      </c>
      <c r="T67" s="92">
        <v>65</v>
      </c>
      <c r="U67" s="9">
        <f t="shared" si="35"/>
        <v>0</v>
      </c>
      <c r="V67" s="95"/>
      <c r="W67" s="95"/>
      <c r="X67" s="95"/>
      <c r="Y67" s="92">
        <f t="shared" si="36"/>
        <v>390</v>
      </c>
      <c r="Z67" s="9">
        <f t="shared" si="37"/>
        <v>0</v>
      </c>
      <c r="AA67" s="54">
        <f t="shared" si="7"/>
        <v>0</v>
      </c>
    </row>
    <row r="68" spans="1:27" ht="14" x14ac:dyDescent="0.3">
      <c r="A68" s="167" t="s">
        <v>46</v>
      </c>
      <c r="B68" s="95"/>
      <c r="C68" s="199">
        <v>0</v>
      </c>
      <c r="D68" s="92">
        <v>65</v>
      </c>
      <c r="E68" s="9">
        <f t="shared" si="31"/>
        <v>0</v>
      </c>
      <c r="F68" s="95"/>
      <c r="G68" s="95"/>
      <c r="H68" s="92">
        <v>65</v>
      </c>
      <c r="I68" s="9">
        <f t="shared" si="32"/>
        <v>0</v>
      </c>
      <c r="J68" s="95"/>
      <c r="K68" s="95"/>
      <c r="L68" s="92">
        <v>65</v>
      </c>
      <c r="M68" s="9">
        <f t="shared" si="33"/>
        <v>0</v>
      </c>
      <c r="N68" s="95"/>
      <c r="O68" s="95"/>
      <c r="P68" s="92">
        <v>65</v>
      </c>
      <c r="Q68" s="9">
        <f t="shared" si="34"/>
        <v>0</v>
      </c>
      <c r="R68" s="92">
        <v>65</v>
      </c>
      <c r="S68" s="9">
        <f t="shared" si="35"/>
        <v>0</v>
      </c>
      <c r="T68" s="92">
        <v>65</v>
      </c>
      <c r="U68" s="9">
        <f t="shared" si="35"/>
        <v>0</v>
      </c>
      <c r="V68" s="95"/>
      <c r="W68" s="95"/>
      <c r="X68" s="95"/>
      <c r="Y68" s="92">
        <f t="shared" si="36"/>
        <v>390</v>
      </c>
      <c r="Z68" s="9">
        <f t="shared" si="37"/>
        <v>0</v>
      </c>
      <c r="AA68" s="54">
        <f t="shared" si="7"/>
        <v>0</v>
      </c>
    </row>
    <row r="69" spans="1:27" ht="14" x14ac:dyDescent="0.3">
      <c r="A69" s="167" t="s">
        <v>48</v>
      </c>
      <c r="B69" s="95"/>
      <c r="C69" s="199">
        <v>0</v>
      </c>
      <c r="D69" s="92">
        <v>65</v>
      </c>
      <c r="E69" s="9">
        <f t="shared" si="31"/>
        <v>0</v>
      </c>
      <c r="F69" s="95"/>
      <c r="G69" s="95"/>
      <c r="H69" s="92">
        <v>65</v>
      </c>
      <c r="I69" s="9">
        <f t="shared" si="32"/>
        <v>0</v>
      </c>
      <c r="J69" s="95"/>
      <c r="K69" s="95"/>
      <c r="L69" s="92">
        <v>65</v>
      </c>
      <c r="M69" s="9">
        <f t="shared" si="33"/>
        <v>0</v>
      </c>
      <c r="N69" s="95"/>
      <c r="O69" s="95"/>
      <c r="P69" s="92">
        <v>65</v>
      </c>
      <c r="Q69" s="9">
        <f t="shared" si="34"/>
        <v>0</v>
      </c>
      <c r="R69" s="92">
        <v>65</v>
      </c>
      <c r="S69" s="9">
        <f t="shared" si="35"/>
        <v>0</v>
      </c>
      <c r="T69" s="92">
        <v>65</v>
      </c>
      <c r="U69" s="9">
        <f t="shared" si="35"/>
        <v>0</v>
      </c>
      <c r="V69" s="95"/>
      <c r="W69" s="95"/>
      <c r="X69" s="95"/>
      <c r="Y69" s="92">
        <f t="shared" si="36"/>
        <v>390</v>
      </c>
      <c r="Z69" s="9">
        <f t="shared" si="37"/>
        <v>0</v>
      </c>
      <c r="AA69" s="54">
        <f t="shared" si="7"/>
        <v>0</v>
      </c>
    </row>
    <row r="70" spans="1:27" ht="14" x14ac:dyDescent="0.3">
      <c r="A70" s="167" t="s">
        <v>50</v>
      </c>
      <c r="B70" s="95"/>
      <c r="C70" s="199">
        <v>0</v>
      </c>
      <c r="D70" s="92">
        <v>65</v>
      </c>
      <c r="E70" s="9">
        <f t="shared" si="31"/>
        <v>0</v>
      </c>
      <c r="F70" s="95"/>
      <c r="G70" s="95"/>
      <c r="H70" s="92">
        <v>65</v>
      </c>
      <c r="I70" s="9">
        <f t="shared" si="32"/>
        <v>0</v>
      </c>
      <c r="J70" s="95"/>
      <c r="K70" s="95"/>
      <c r="L70" s="92">
        <v>65</v>
      </c>
      <c r="M70" s="9">
        <f t="shared" si="33"/>
        <v>0</v>
      </c>
      <c r="N70" s="95"/>
      <c r="O70" s="95"/>
      <c r="P70" s="92">
        <v>65</v>
      </c>
      <c r="Q70" s="9">
        <f t="shared" si="34"/>
        <v>0</v>
      </c>
      <c r="R70" s="92">
        <v>65</v>
      </c>
      <c r="S70" s="9">
        <f t="shared" si="35"/>
        <v>0</v>
      </c>
      <c r="T70" s="92">
        <v>65</v>
      </c>
      <c r="U70" s="9">
        <f t="shared" si="35"/>
        <v>0</v>
      </c>
      <c r="V70" s="95"/>
      <c r="W70" s="95"/>
      <c r="X70" s="95"/>
      <c r="Y70" s="92">
        <f t="shared" si="36"/>
        <v>390</v>
      </c>
      <c r="Z70" s="9">
        <f t="shared" si="37"/>
        <v>0</v>
      </c>
      <c r="AA70" s="54">
        <f t="shared" si="7"/>
        <v>0</v>
      </c>
    </row>
    <row r="71" spans="1:27" ht="14" x14ac:dyDescent="0.3">
      <c r="A71" s="167" t="s">
        <v>52</v>
      </c>
      <c r="B71" s="95"/>
      <c r="C71" s="199">
        <v>0</v>
      </c>
      <c r="D71" s="92">
        <v>65</v>
      </c>
      <c r="E71" s="9">
        <f t="shared" si="31"/>
        <v>0</v>
      </c>
      <c r="F71" s="95"/>
      <c r="G71" s="95"/>
      <c r="H71" s="92">
        <v>65</v>
      </c>
      <c r="I71" s="9">
        <f t="shared" si="32"/>
        <v>0</v>
      </c>
      <c r="J71" s="95"/>
      <c r="K71" s="95"/>
      <c r="L71" s="92">
        <v>65</v>
      </c>
      <c r="M71" s="9">
        <f t="shared" si="33"/>
        <v>0</v>
      </c>
      <c r="N71" s="95"/>
      <c r="O71" s="95"/>
      <c r="P71" s="92">
        <v>65</v>
      </c>
      <c r="Q71" s="9">
        <f t="shared" si="34"/>
        <v>0</v>
      </c>
      <c r="R71" s="92">
        <v>65</v>
      </c>
      <c r="S71" s="9">
        <f t="shared" si="35"/>
        <v>0</v>
      </c>
      <c r="T71" s="92">
        <v>65</v>
      </c>
      <c r="U71" s="9">
        <f t="shared" si="35"/>
        <v>0</v>
      </c>
      <c r="V71" s="95"/>
      <c r="W71" s="95"/>
      <c r="X71" s="95"/>
      <c r="Y71" s="92">
        <f t="shared" si="36"/>
        <v>390</v>
      </c>
      <c r="Z71" s="9">
        <f t="shared" si="37"/>
        <v>0</v>
      </c>
      <c r="AA71" s="54">
        <f t="shared" si="7"/>
        <v>0</v>
      </c>
    </row>
    <row r="72" spans="1:27" ht="14" x14ac:dyDescent="0.3">
      <c r="A72" s="167" t="s">
        <v>54</v>
      </c>
      <c r="B72" s="95"/>
      <c r="C72" s="199">
        <v>0</v>
      </c>
      <c r="D72" s="92">
        <v>65</v>
      </c>
      <c r="E72" s="9">
        <f t="shared" si="31"/>
        <v>0</v>
      </c>
      <c r="F72" s="95"/>
      <c r="G72" s="95"/>
      <c r="H72" s="92">
        <v>65</v>
      </c>
      <c r="I72" s="9">
        <f t="shared" si="32"/>
        <v>0</v>
      </c>
      <c r="J72" s="95"/>
      <c r="K72" s="95"/>
      <c r="L72" s="92">
        <v>65</v>
      </c>
      <c r="M72" s="9">
        <f t="shared" si="33"/>
        <v>0</v>
      </c>
      <c r="N72" s="95"/>
      <c r="O72" s="95"/>
      <c r="P72" s="92">
        <v>65</v>
      </c>
      <c r="Q72" s="9">
        <f t="shared" si="34"/>
        <v>0</v>
      </c>
      <c r="R72" s="92">
        <v>65</v>
      </c>
      <c r="S72" s="9">
        <f t="shared" si="35"/>
        <v>0</v>
      </c>
      <c r="T72" s="92">
        <v>65</v>
      </c>
      <c r="U72" s="9">
        <f t="shared" si="35"/>
        <v>0</v>
      </c>
      <c r="V72" s="95"/>
      <c r="W72" s="95"/>
      <c r="X72" s="95"/>
      <c r="Y72" s="92">
        <f t="shared" si="36"/>
        <v>390</v>
      </c>
      <c r="Z72" s="9">
        <f t="shared" si="37"/>
        <v>0</v>
      </c>
      <c r="AA72" s="54">
        <f t="shared" si="7"/>
        <v>0</v>
      </c>
    </row>
    <row r="73" spans="1:27" ht="14" x14ac:dyDescent="0.3">
      <c r="A73" s="92"/>
      <c r="B73" s="95"/>
      <c r="C73" s="200"/>
      <c r="D73" s="92"/>
      <c r="E73" s="9"/>
      <c r="F73" s="95"/>
      <c r="G73" s="95"/>
      <c r="H73" s="92"/>
      <c r="I73" s="9"/>
      <c r="J73" s="95"/>
      <c r="K73" s="95"/>
      <c r="L73" s="92"/>
      <c r="M73" s="9"/>
      <c r="N73" s="95"/>
      <c r="O73" s="95"/>
      <c r="P73" s="92"/>
      <c r="Q73" s="9"/>
      <c r="R73" s="92"/>
      <c r="S73" s="9"/>
      <c r="T73" s="92"/>
      <c r="U73" s="9"/>
      <c r="V73" s="95"/>
      <c r="W73" s="95"/>
      <c r="X73" s="95"/>
      <c r="Y73" s="92"/>
      <c r="Z73" s="9"/>
      <c r="AA73" s="54">
        <f t="shared" si="7"/>
        <v>0</v>
      </c>
    </row>
    <row r="74" spans="1:27" ht="14" x14ac:dyDescent="0.3">
      <c r="A74" s="58" t="str">
        <f>A35</f>
        <v>Additional Office #2</v>
      </c>
      <c r="B74" s="1" t="str">
        <f>B35</f>
        <v>Office City Name</v>
      </c>
      <c r="C74" s="3" t="s">
        <v>28</v>
      </c>
      <c r="D74" s="92"/>
      <c r="E74" s="9"/>
      <c r="F74" s="95"/>
      <c r="G74" s="95"/>
      <c r="H74" s="92"/>
      <c r="I74" s="9"/>
      <c r="J74" s="95"/>
      <c r="K74" s="92"/>
      <c r="L74" s="92"/>
      <c r="M74" s="9"/>
      <c r="N74" s="95"/>
      <c r="O74" s="92"/>
      <c r="P74" s="92"/>
      <c r="Q74" s="9"/>
      <c r="R74" s="92"/>
      <c r="S74" s="9"/>
      <c r="T74" s="92"/>
      <c r="U74" s="9"/>
      <c r="V74" s="95"/>
      <c r="W74" s="92"/>
      <c r="X74" s="95"/>
      <c r="Y74" s="92"/>
      <c r="Z74" s="9"/>
      <c r="AA74" s="54">
        <f t="shared" si="7"/>
        <v>0</v>
      </c>
    </row>
    <row r="75" spans="1:27" ht="14" x14ac:dyDescent="0.3">
      <c r="A75" s="167" t="s">
        <v>34</v>
      </c>
      <c r="B75" s="95"/>
      <c r="C75" s="199">
        <v>0</v>
      </c>
      <c r="D75" s="92">
        <v>65</v>
      </c>
      <c r="E75" s="9">
        <f t="shared" ref="E75:E85" si="38">$C75*D75</f>
        <v>0</v>
      </c>
      <c r="F75" s="95"/>
      <c r="G75" s="92"/>
      <c r="H75" s="92">
        <v>65</v>
      </c>
      <c r="I75" s="9">
        <f t="shared" ref="I75:I85" si="39">$C75*H75</f>
        <v>0</v>
      </c>
      <c r="J75" s="95"/>
      <c r="K75" s="95"/>
      <c r="L75" s="92">
        <v>65</v>
      </c>
      <c r="M75" s="9">
        <f t="shared" ref="M75:M85" si="40">$C75*L75</f>
        <v>0</v>
      </c>
      <c r="N75" s="95"/>
      <c r="O75" s="95"/>
      <c r="P75" s="92">
        <v>65</v>
      </c>
      <c r="Q75" s="9">
        <f t="shared" ref="Q75:Q85" si="41">$C75*P75</f>
        <v>0</v>
      </c>
      <c r="R75" s="92">
        <v>65</v>
      </c>
      <c r="S75" s="9">
        <f t="shared" ref="S75:U85" si="42">$C75*$Z$5*R75</f>
        <v>0</v>
      </c>
      <c r="T75" s="92">
        <v>65</v>
      </c>
      <c r="U75" s="9">
        <f t="shared" si="42"/>
        <v>0</v>
      </c>
      <c r="V75" s="95"/>
      <c r="W75" s="95"/>
      <c r="X75" s="95"/>
      <c r="Y75" s="92">
        <f t="shared" ref="Y75:Y85" si="43">T75+R75+P75+L75+H75+D75</f>
        <v>390</v>
      </c>
      <c r="Z75" s="9">
        <f t="shared" ref="Z75:Z85" si="44">U75+S75+Q75+M75+I75+E75</f>
        <v>0</v>
      </c>
      <c r="AA75" s="54">
        <f t="shared" si="7"/>
        <v>0</v>
      </c>
    </row>
    <row r="76" spans="1:27" ht="14" x14ac:dyDescent="0.3">
      <c r="A76" s="167" t="s">
        <v>36</v>
      </c>
      <c r="B76" s="95"/>
      <c r="C76" s="199">
        <v>0</v>
      </c>
      <c r="D76" s="92">
        <v>65</v>
      </c>
      <c r="E76" s="9">
        <f t="shared" si="38"/>
        <v>0</v>
      </c>
      <c r="F76" s="95"/>
      <c r="G76" s="95"/>
      <c r="H76" s="92">
        <v>65</v>
      </c>
      <c r="I76" s="9">
        <f t="shared" si="39"/>
        <v>0</v>
      </c>
      <c r="J76" s="95"/>
      <c r="K76" s="95"/>
      <c r="L76" s="92">
        <v>65</v>
      </c>
      <c r="M76" s="9">
        <f t="shared" si="40"/>
        <v>0</v>
      </c>
      <c r="N76" s="95"/>
      <c r="O76" s="95"/>
      <c r="P76" s="92">
        <v>65</v>
      </c>
      <c r="Q76" s="9">
        <f t="shared" si="41"/>
        <v>0</v>
      </c>
      <c r="R76" s="92">
        <v>65</v>
      </c>
      <c r="S76" s="9">
        <f t="shared" si="42"/>
        <v>0</v>
      </c>
      <c r="T76" s="92">
        <v>65</v>
      </c>
      <c r="U76" s="9">
        <f t="shared" si="42"/>
        <v>0</v>
      </c>
      <c r="V76" s="95"/>
      <c r="W76" s="95"/>
      <c r="X76" s="95"/>
      <c r="Y76" s="92">
        <f t="shared" si="43"/>
        <v>390</v>
      </c>
      <c r="Z76" s="9">
        <f t="shared" si="44"/>
        <v>0</v>
      </c>
      <c r="AA76" s="54">
        <f t="shared" si="7"/>
        <v>0</v>
      </c>
    </row>
    <row r="77" spans="1:27" ht="14" x14ac:dyDescent="0.3">
      <c r="A77" s="167" t="s">
        <v>38</v>
      </c>
      <c r="B77" s="95"/>
      <c r="C77" s="199">
        <v>0</v>
      </c>
      <c r="D77" s="92">
        <v>65</v>
      </c>
      <c r="E77" s="9">
        <f t="shared" si="38"/>
        <v>0</v>
      </c>
      <c r="F77" s="95"/>
      <c r="G77" s="95"/>
      <c r="H77" s="92">
        <v>65</v>
      </c>
      <c r="I77" s="9">
        <f t="shared" si="39"/>
        <v>0</v>
      </c>
      <c r="J77" s="95"/>
      <c r="K77" s="95"/>
      <c r="L77" s="92">
        <v>65</v>
      </c>
      <c r="M77" s="9">
        <f t="shared" si="40"/>
        <v>0</v>
      </c>
      <c r="N77" s="95"/>
      <c r="O77" s="95"/>
      <c r="P77" s="92">
        <v>65</v>
      </c>
      <c r="Q77" s="9">
        <f t="shared" si="41"/>
        <v>0</v>
      </c>
      <c r="R77" s="92">
        <v>65</v>
      </c>
      <c r="S77" s="9">
        <f t="shared" si="42"/>
        <v>0</v>
      </c>
      <c r="T77" s="92">
        <v>65</v>
      </c>
      <c r="U77" s="9">
        <f t="shared" si="42"/>
        <v>0</v>
      </c>
      <c r="V77" s="95"/>
      <c r="W77" s="95"/>
      <c r="X77" s="95"/>
      <c r="Y77" s="92">
        <f t="shared" si="43"/>
        <v>390</v>
      </c>
      <c r="Z77" s="9">
        <f t="shared" si="44"/>
        <v>0</v>
      </c>
      <c r="AA77" s="54">
        <f t="shared" si="7"/>
        <v>0</v>
      </c>
    </row>
    <row r="78" spans="1:27" ht="14" x14ac:dyDescent="0.3">
      <c r="A78" s="167" t="s">
        <v>40</v>
      </c>
      <c r="B78" s="95"/>
      <c r="C78" s="199">
        <v>0</v>
      </c>
      <c r="D78" s="92">
        <v>65</v>
      </c>
      <c r="E78" s="9">
        <f t="shared" si="38"/>
        <v>0</v>
      </c>
      <c r="F78" s="95"/>
      <c r="G78" s="95"/>
      <c r="H78" s="92">
        <v>65</v>
      </c>
      <c r="I78" s="9">
        <f t="shared" si="39"/>
        <v>0</v>
      </c>
      <c r="J78" s="95"/>
      <c r="K78" s="95"/>
      <c r="L78" s="92">
        <v>65</v>
      </c>
      <c r="M78" s="9">
        <f t="shared" si="40"/>
        <v>0</v>
      </c>
      <c r="N78" s="95"/>
      <c r="O78" s="95"/>
      <c r="P78" s="92">
        <v>65</v>
      </c>
      <c r="Q78" s="9">
        <f t="shared" si="41"/>
        <v>0</v>
      </c>
      <c r="R78" s="92">
        <v>65</v>
      </c>
      <c r="S78" s="9">
        <f t="shared" si="42"/>
        <v>0</v>
      </c>
      <c r="T78" s="92">
        <v>65</v>
      </c>
      <c r="U78" s="9">
        <f t="shared" si="42"/>
        <v>0</v>
      </c>
      <c r="V78" s="95"/>
      <c r="W78" s="95"/>
      <c r="X78" s="95"/>
      <c r="Y78" s="92">
        <f t="shared" si="43"/>
        <v>390</v>
      </c>
      <c r="Z78" s="9">
        <f t="shared" si="44"/>
        <v>0</v>
      </c>
      <c r="AA78" s="54">
        <f t="shared" ref="AA78:AA98" si="45">Z78-(E78+I78+M78+Q78+S78+U78)</f>
        <v>0</v>
      </c>
    </row>
    <row r="79" spans="1:27" ht="14" x14ac:dyDescent="0.3">
      <c r="A79" s="167" t="s">
        <v>42</v>
      </c>
      <c r="B79" s="95"/>
      <c r="C79" s="199">
        <v>0</v>
      </c>
      <c r="D79" s="92">
        <v>65</v>
      </c>
      <c r="E79" s="9">
        <f t="shared" si="38"/>
        <v>0</v>
      </c>
      <c r="F79" s="95"/>
      <c r="G79" s="95"/>
      <c r="H79" s="92">
        <v>65</v>
      </c>
      <c r="I79" s="9">
        <f t="shared" si="39"/>
        <v>0</v>
      </c>
      <c r="J79" s="95"/>
      <c r="K79" s="95"/>
      <c r="L79" s="92">
        <v>65</v>
      </c>
      <c r="M79" s="9">
        <f t="shared" si="40"/>
        <v>0</v>
      </c>
      <c r="N79" s="95"/>
      <c r="O79" s="95"/>
      <c r="P79" s="92">
        <v>65</v>
      </c>
      <c r="Q79" s="9">
        <f t="shared" si="41"/>
        <v>0</v>
      </c>
      <c r="R79" s="92">
        <v>65</v>
      </c>
      <c r="S79" s="9">
        <f t="shared" si="42"/>
        <v>0</v>
      </c>
      <c r="T79" s="92">
        <v>65</v>
      </c>
      <c r="U79" s="9">
        <f t="shared" si="42"/>
        <v>0</v>
      </c>
      <c r="V79" s="95"/>
      <c r="W79" s="95"/>
      <c r="X79" s="95"/>
      <c r="Y79" s="92">
        <f t="shared" si="43"/>
        <v>390</v>
      </c>
      <c r="Z79" s="9">
        <f t="shared" si="44"/>
        <v>0</v>
      </c>
      <c r="AA79" s="54">
        <f t="shared" si="45"/>
        <v>0</v>
      </c>
    </row>
    <row r="80" spans="1:27" ht="14" x14ac:dyDescent="0.3">
      <c r="A80" s="167" t="s">
        <v>44</v>
      </c>
      <c r="B80" s="95"/>
      <c r="C80" s="199">
        <v>0</v>
      </c>
      <c r="D80" s="92">
        <v>65</v>
      </c>
      <c r="E80" s="9">
        <f t="shared" si="38"/>
        <v>0</v>
      </c>
      <c r="F80" s="95"/>
      <c r="G80" s="95"/>
      <c r="H80" s="92">
        <v>65</v>
      </c>
      <c r="I80" s="9">
        <f t="shared" si="39"/>
        <v>0</v>
      </c>
      <c r="J80" s="95"/>
      <c r="K80" s="95"/>
      <c r="L80" s="92">
        <v>65</v>
      </c>
      <c r="M80" s="9">
        <f t="shared" si="40"/>
        <v>0</v>
      </c>
      <c r="N80" s="95"/>
      <c r="O80" s="95"/>
      <c r="P80" s="92">
        <v>65</v>
      </c>
      <c r="Q80" s="9">
        <f t="shared" si="41"/>
        <v>0</v>
      </c>
      <c r="R80" s="92">
        <v>65</v>
      </c>
      <c r="S80" s="9">
        <f t="shared" si="42"/>
        <v>0</v>
      </c>
      <c r="T80" s="92">
        <v>65</v>
      </c>
      <c r="U80" s="9">
        <f t="shared" si="42"/>
        <v>0</v>
      </c>
      <c r="V80" s="95"/>
      <c r="W80" s="95"/>
      <c r="X80" s="95"/>
      <c r="Y80" s="92">
        <f t="shared" si="43"/>
        <v>390</v>
      </c>
      <c r="Z80" s="9">
        <f t="shared" si="44"/>
        <v>0</v>
      </c>
      <c r="AA80" s="54">
        <f t="shared" si="45"/>
        <v>0</v>
      </c>
    </row>
    <row r="81" spans="1:32" ht="14" x14ac:dyDescent="0.3">
      <c r="A81" s="167" t="s">
        <v>46</v>
      </c>
      <c r="B81" s="95"/>
      <c r="C81" s="199">
        <v>0</v>
      </c>
      <c r="D81" s="92">
        <v>65</v>
      </c>
      <c r="E81" s="9">
        <f t="shared" si="38"/>
        <v>0</v>
      </c>
      <c r="F81" s="95"/>
      <c r="G81" s="95"/>
      <c r="H81" s="92">
        <v>65</v>
      </c>
      <c r="I81" s="9">
        <f t="shared" si="39"/>
        <v>0</v>
      </c>
      <c r="J81" s="95"/>
      <c r="K81" s="95"/>
      <c r="L81" s="92">
        <v>65</v>
      </c>
      <c r="M81" s="9">
        <f t="shared" si="40"/>
        <v>0</v>
      </c>
      <c r="N81" s="95"/>
      <c r="O81" s="95"/>
      <c r="P81" s="92">
        <v>65</v>
      </c>
      <c r="Q81" s="9">
        <f t="shared" si="41"/>
        <v>0</v>
      </c>
      <c r="R81" s="92">
        <v>65</v>
      </c>
      <c r="S81" s="9">
        <f t="shared" si="42"/>
        <v>0</v>
      </c>
      <c r="T81" s="92">
        <v>65</v>
      </c>
      <c r="U81" s="9">
        <f t="shared" si="42"/>
        <v>0</v>
      </c>
      <c r="V81" s="95"/>
      <c r="W81" s="95"/>
      <c r="X81" s="95"/>
      <c r="Y81" s="92">
        <f t="shared" si="43"/>
        <v>390</v>
      </c>
      <c r="Z81" s="9">
        <f t="shared" si="44"/>
        <v>0</v>
      </c>
      <c r="AA81" s="54">
        <f t="shared" si="45"/>
        <v>0</v>
      </c>
      <c r="AB81" s="95"/>
      <c r="AC81" s="95"/>
      <c r="AD81" s="95"/>
      <c r="AE81" s="95"/>
      <c r="AF81" s="95"/>
    </row>
    <row r="82" spans="1:32" ht="14" x14ac:dyDescent="0.3">
      <c r="A82" s="167" t="s">
        <v>48</v>
      </c>
      <c r="B82" s="95"/>
      <c r="C82" s="199">
        <v>0</v>
      </c>
      <c r="D82" s="92">
        <v>65</v>
      </c>
      <c r="E82" s="9">
        <f t="shared" si="38"/>
        <v>0</v>
      </c>
      <c r="F82" s="95"/>
      <c r="G82" s="95"/>
      <c r="H82" s="92">
        <v>65</v>
      </c>
      <c r="I82" s="9">
        <f t="shared" si="39"/>
        <v>0</v>
      </c>
      <c r="J82" s="95"/>
      <c r="K82" s="95"/>
      <c r="L82" s="92">
        <v>65</v>
      </c>
      <c r="M82" s="9">
        <f t="shared" si="40"/>
        <v>0</v>
      </c>
      <c r="N82" s="95"/>
      <c r="O82" s="95"/>
      <c r="P82" s="92">
        <v>65</v>
      </c>
      <c r="Q82" s="9">
        <f t="shared" si="41"/>
        <v>0</v>
      </c>
      <c r="R82" s="92">
        <v>65</v>
      </c>
      <c r="S82" s="9">
        <f t="shared" si="42"/>
        <v>0</v>
      </c>
      <c r="T82" s="92">
        <v>65</v>
      </c>
      <c r="U82" s="9">
        <f t="shared" si="42"/>
        <v>0</v>
      </c>
      <c r="V82" s="95"/>
      <c r="W82" s="95"/>
      <c r="X82" s="95"/>
      <c r="Y82" s="92">
        <f t="shared" si="43"/>
        <v>390</v>
      </c>
      <c r="Z82" s="9">
        <f t="shared" si="44"/>
        <v>0</v>
      </c>
      <c r="AA82" s="54">
        <f t="shared" si="45"/>
        <v>0</v>
      </c>
      <c r="AB82" s="95"/>
      <c r="AC82" s="95"/>
      <c r="AD82" s="95"/>
      <c r="AE82" s="95"/>
      <c r="AF82" s="95"/>
    </row>
    <row r="83" spans="1:32" ht="14" x14ac:dyDescent="0.3">
      <c r="A83" s="167" t="s">
        <v>50</v>
      </c>
      <c r="B83" s="95"/>
      <c r="C83" s="199">
        <v>0</v>
      </c>
      <c r="D83" s="92">
        <v>65</v>
      </c>
      <c r="E83" s="9">
        <f t="shared" si="38"/>
        <v>0</v>
      </c>
      <c r="F83" s="95"/>
      <c r="G83" s="95"/>
      <c r="H83" s="92">
        <v>65</v>
      </c>
      <c r="I83" s="9">
        <f t="shared" si="39"/>
        <v>0</v>
      </c>
      <c r="J83" s="95"/>
      <c r="K83" s="95"/>
      <c r="L83" s="92">
        <v>65</v>
      </c>
      <c r="M83" s="9">
        <f t="shared" si="40"/>
        <v>0</v>
      </c>
      <c r="N83" s="95"/>
      <c r="O83" s="95"/>
      <c r="P83" s="92">
        <v>65</v>
      </c>
      <c r="Q83" s="9">
        <f t="shared" si="41"/>
        <v>0</v>
      </c>
      <c r="R83" s="92">
        <v>65</v>
      </c>
      <c r="S83" s="9">
        <f t="shared" si="42"/>
        <v>0</v>
      </c>
      <c r="T83" s="92">
        <v>65</v>
      </c>
      <c r="U83" s="9">
        <f t="shared" si="42"/>
        <v>0</v>
      </c>
      <c r="V83" s="95"/>
      <c r="W83" s="95"/>
      <c r="X83" s="95"/>
      <c r="Y83" s="92">
        <f t="shared" si="43"/>
        <v>390</v>
      </c>
      <c r="Z83" s="9">
        <f t="shared" si="44"/>
        <v>0</v>
      </c>
      <c r="AA83" s="54">
        <f t="shared" si="45"/>
        <v>0</v>
      </c>
      <c r="AB83" s="95"/>
      <c r="AC83" s="95"/>
      <c r="AD83" s="95"/>
      <c r="AE83" s="95"/>
      <c r="AF83" s="95"/>
    </row>
    <row r="84" spans="1:32" ht="14" x14ac:dyDescent="0.3">
      <c r="A84" s="167" t="s">
        <v>52</v>
      </c>
      <c r="B84" s="95"/>
      <c r="C84" s="199">
        <v>0</v>
      </c>
      <c r="D84" s="92">
        <v>65</v>
      </c>
      <c r="E84" s="9">
        <f t="shared" si="38"/>
        <v>0</v>
      </c>
      <c r="F84" s="95"/>
      <c r="G84" s="95"/>
      <c r="H84" s="92">
        <v>65</v>
      </c>
      <c r="I84" s="9">
        <f t="shared" si="39"/>
        <v>0</v>
      </c>
      <c r="J84" s="95"/>
      <c r="K84" s="95"/>
      <c r="L84" s="92">
        <v>65</v>
      </c>
      <c r="M84" s="9">
        <f t="shared" si="40"/>
        <v>0</v>
      </c>
      <c r="N84" s="95"/>
      <c r="O84" s="95"/>
      <c r="P84" s="92">
        <v>65</v>
      </c>
      <c r="Q84" s="9">
        <f t="shared" si="41"/>
        <v>0</v>
      </c>
      <c r="R84" s="92">
        <v>65</v>
      </c>
      <c r="S84" s="9">
        <f t="shared" si="42"/>
        <v>0</v>
      </c>
      <c r="T84" s="92">
        <v>65</v>
      </c>
      <c r="U84" s="9">
        <f t="shared" si="42"/>
        <v>0</v>
      </c>
      <c r="V84" s="95"/>
      <c r="W84" s="95"/>
      <c r="X84" s="95"/>
      <c r="Y84" s="92">
        <f t="shared" si="43"/>
        <v>390</v>
      </c>
      <c r="Z84" s="9">
        <f t="shared" si="44"/>
        <v>0</v>
      </c>
      <c r="AA84" s="54">
        <f t="shared" si="45"/>
        <v>0</v>
      </c>
      <c r="AB84" s="95"/>
      <c r="AC84" s="95"/>
      <c r="AD84" s="95"/>
      <c r="AE84" s="95"/>
      <c r="AF84" s="95"/>
    </row>
    <row r="85" spans="1:32" ht="14" x14ac:dyDescent="0.3">
      <c r="A85" s="167" t="s">
        <v>54</v>
      </c>
      <c r="B85" s="95"/>
      <c r="C85" s="199">
        <v>0</v>
      </c>
      <c r="D85" s="92">
        <v>65</v>
      </c>
      <c r="E85" s="9">
        <f t="shared" si="38"/>
        <v>0</v>
      </c>
      <c r="F85" s="95"/>
      <c r="G85" s="95"/>
      <c r="H85" s="92">
        <v>65</v>
      </c>
      <c r="I85" s="9">
        <f t="shared" si="39"/>
        <v>0</v>
      </c>
      <c r="J85" s="95"/>
      <c r="K85" s="95"/>
      <c r="L85" s="92">
        <v>65</v>
      </c>
      <c r="M85" s="9">
        <f t="shared" si="40"/>
        <v>0</v>
      </c>
      <c r="N85" s="95"/>
      <c r="O85" s="95"/>
      <c r="P85" s="92">
        <v>65</v>
      </c>
      <c r="Q85" s="9">
        <f t="shared" si="41"/>
        <v>0</v>
      </c>
      <c r="R85" s="92">
        <v>65</v>
      </c>
      <c r="S85" s="9">
        <f t="shared" si="42"/>
        <v>0</v>
      </c>
      <c r="T85" s="92">
        <v>65</v>
      </c>
      <c r="U85" s="9">
        <f t="shared" si="42"/>
        <v>0</v>
      </c>
      <c r="V85" s="95"/>
      <c r="W85" s="95"/>
      <c r="X85" s="95"/>
      <c r="Y85" s="92">
        <f t="shared" si="43"/>
        <v>390</v>
      </c>
      <c r="Z85" s="9">
        <f t="shared" si="44"/>
        <v>0</v>
      </c>
      <c r="AA85" s="54">
        <f t="shared" si="45"/>
        <v>0</v>
      </c>
      <c r="AB85" s="95"/>
      <c r="AC85" s="95"/>
      <c r="AD85" s="95"/>
      <c r="AE85" s="95"/>
      <c r="AF85" s="95"/>
    </row>
    <row r="86" spans="1:32" ht="14" x14ac:dyDescent="0.3">
      <c r="A86" s="92"/>
      <c r="B86" s="95"/>
      <c r="C86" s="200"/>
      <c r="D86" s="92"/>
      <c r="E86" s="9"/>
      <c r="F86" s="95"/>
      <c r="G86" s="95"/>
      <c r="H86" s="92"/>
      <c r="I86" s="9"/>
      <c r="J86" s="95"/>
      <c r="K86" s="95"/>
      <c r="L86" s="92"/>
      <c r="M86" s="9"/>
      <c r="N86" s="95"/>
      <c r="O86" s="95"/>
      <c r="P86" s="92"/>
      <c r="Q86" s="9"/>
      <c r="R86" s="92"/>
      <c r="S86" s="9"/>
      <c r="T86" s="92"/>
      <c r="U86" s="9"/>
      <c r="V86" s="95"/>
      <c r="W86" s="95"/>
      <c r="X86" s="95"/>
      <c r="Y86" s="92"/>
      <c r="Z86" s="9"/>
      <c r="AA86" s="54">
        <f t="shared" si="45"/>
        <v>0</v>
      </c>
      <c r="AB86" s="95"/>
      <c r="AC86" s="95"/>
      <c r="AD86" s="95"/>
      <c r="AE86" s="95"/>
      <c r="AF86" s="95"/>
    </row>
    <row r="87" spans="1:32" s="40" customFormat="1" ht="14" x14ac:dyDescent="0.3">
      <c r="A87" s="85" t="s">
        <v>98</v>
      </c>
      <c r="B87" s="86"/>
      <c r="C87" s="86"/>
      <c r="D87" s="87">
        <f>SUM(D49:D86)</f>
        <v>2145</v>
      </c>
      <c r="E87" s="88">
        <f>SUM(E47:E86)</f>
        <v>0</v>
      </c>
      <c r="F87" s="86"/>
      <c r="G87" s="86"/>
      <c r="H87" s="87">
        <f>SUM(H49:H86)</f>
        <v>2145</v>
      </c>
      <c r="I87" s="88">
        <f>SUM(I47:I86)</f>
        <v>0</v>
      </c>
      <c r="J87" s="86"/>
      <c r="K87" s="86"/>
      <c r="L87" s="87">
        <f>SUM(L49:L86)</f>
        <v>2145</v>
      </c>
      <c r="M87" s="88">
        <f>SUM(M47:M86)</f>
        <v>0</v>
      </c>
      <c r="N87" s="86"/>
      <c r="O87" s="86"/>
      <c r="P87" s="87">
        <f>SUM(P49:P86)</f>
        <v>2145</v>
      </c>
      <c r="Q87" s="88">
        <f>SUM(Q47:Q86)</f>
        <v>0</v>
      </c>
      <c r="R87" s="87">
        <f>SUM(R49:R86)</f>
        <v>2145</v>
      </c>
      <c r="S87" s="86">
        <f>SUM(S47:S86)</f>
        <v>0</v>
      </c>
      <c r="T87" s="87">
        <f>SUM(T49:T86)</f>
        <v>2145</v>
      </c>
      <c r="U87" s="86">
        <f>SUM(U47:U86)</f>
        <v>0</v>
      </c>
      <c r="V87" s="86"/>
      <c r="W87" s="86"/>
      <c r="X87" s="86"/>
      <c r="Y87" s="87">
        <f>SUM(Y47:Y86)</f>
        <v>12870</v>
      </c>
      <c r="Z87" s="88">
        <f>SUM(Z47:Z86)</f>
        <v>0</v>
      </c>
      <c r="AA87" s="54">
        <f t="shared" si="45"/>
        <v>0</v>
      </c>
    </row>
    <row r="88" spans="1:32" ht="14" x14ac:dyDescent="0.3">
      <c r="A88" s="92"/>
      <c r="B88" s="95"/>
      <c r="C88" s="170"/>
      <c r="D88" s="92"/>
      <c r="E88" s="9"/>
      <c r="F88" s="95"/>
      <c r="G88" s="95"/>
      <c r="H88" s="92"/>
      <c r="I88" s="9"/>
      <c r="J88" s="95"/>
      <c r="K88" s="95"/>
      <c r="L88" s="92"/>
      <c r="M88" s="9"/>
      <c r="N88" s="95"/>
      <c r="O88" s="95"/>
      <c r="P88" s="92"/>
      <c r="Q88" s="9"/>
      <c r="R88" s="92"/>
      <c r="S88" s="9"/>
      <c r="T88" s="92"/>
      <c r="U88" s="9"/>
      <c r="V88" s="95"/>
      <c r="W88" s="95"/>
      <c r="X88" s="95"/>
      <c r="Y88" s="92"/>
      <c r="Z88" s="9"/>
      <c r="AA88" s="54">
        <f t="shared" si="45"/>
        <v>0</v>
      </c>
      <c r="AB88" s="95"/>
      <c r="AC88" s="95"/>
      <c r="AD88" s="95"/>
      <c r="AE88" s="95"/>
      <c r="AF88" s="95"/>
    </row>
    <row r="89" spans="1:32" ht="14" x14ac:dyDescent="0.3">
      <c r="A89" s="29" t="s">
        <v>99</v>
      </c>
      <c r="B89" s="95"/>
      <c r="C89" s="170"/>
      <c r="D89" s="92"/>
      <c r="E89" s="9"/>
      <c r="F89" s="95"/>
      <c r="G89" s="95"/>
      <c r="H89" s="92"/>
      <c r="I89" s="9"/>
      <c r="J89" s="95"/>
      <c r="K89" s="95"/>
      <c r="L89" s="92"/>
      <c r="M89" s="9"/>
      <c r="N89" s="95"/>
      <c r="O89" s="95"/>
      <c r="P89" s="92"/>
      <c r="Q89" s="9"/>
      <c r="R89" s="92"/>
      <c r="S89" s="9"/>
      <c r="T89" s="92"/>
      <c r="U89" s="9"/>
      <c r="V89" s="95"/>
      <c r="W89" s="95"/>
      <c r="X89" s="95"/>
      <c r="Y89" s="92"/>
      <c r="Z89" s="9"/>
      <c r="AA89" s="54">
        <f t="shared" si="45"/>
        <v>0</v>
      </c>
      <c r="AB89" s="95"/>
      <c r="AC89" s="95"/>
      <c r="AD89" s="95"/>
      <c r="AE89" s="95"/>
      <c r="AF89" s="95"/>
    </row>
    <row r="90" spans="1:32" ht="14" x14ac:dyDescent="0.3">
      <c r="A90" s="59"/>
      <c r="B90" s="95"/>
      <c r="C90" s="170"/>
      <c r="D90" s="92"/>
      <c r="E90" s="9"/>
      <c r="F90" s="95"/>
      <c r="G90" s="95"/>
      <c r="H90" s="92"/>
      <c r="I90" s="9"/>
      <c r="J90" s="95"/>
      <c r="K90" s="95"/>
      <c r="L90" s="92"/>
      <c r="M90" s="9"/>
      <c r="N90" s="95"/>
      <c r="O90" s="95"/>
      <c r="P90" s="92"/>
      <c r="Q90" s="9"/>
      <c r="R90" s="92"/>
      <c r="S90" s="9"/>
      <c r="T90" s="92"/>
      <c r="U90" s="9"/>
      <c r="V90" s="95"/>
      <c r="W90" s="95"/>
      <c r="X90" s="95"/>
      <c r="Y90" s="92"/>
      <c r="Z90" s="9"/>
      <c r="AA90" s="54">
        <f t="shared" si="45"/>
        <v>0</v>
      </c>
      <c r="AB90" s="95"/>
      <c r="AC90" s="95"/>
      <c r="AD90" s="95"/>
      <c r="AE90" s="95"/>
      <c r="AF90" s="95"/>
    </row>
    <row r="91" spans="1:32" ht="14" x14ac:dyDescent="0.3">
      <c r="A91" s="92" t="s">
        <v>100</v>
      </c>
      <c r="B91" s="95"/>
      <c r="C91" s="202">
        <v>0</v>
      </c>
      <c r="D91" s="203">
        <f>'Mgmt Labor'!F23+'Ops ODCs'!E87</f>
        <v>0</v>
      </c>
      <c r="E91" s="9">
        <f>$C91*D91</f>
        <v>0</v>
      </c>
      <c r="F91" s="95"/>
      <c r="G91" s="95"/>
      <c r="H91" s="203">
        <f>'Mgmt Labor'!I23+'Ops ODCs'!I87</f>
        <v>0</v>
      </c>
      <c r="I91" s="9">
        <f>$C91*H91</f>
        <v>0</v>
      </c>
      <c r="J91" s="95"/>
      <c r="K91" s="95"/>
      <c r="L91" s="203">
        <f>'Mgmt Labor'!L23+'Ops ODCs'!M87</f>
        <v>0</v>
      </c>
      <c r="M91" s="9">
        <f>$C91*L91</f>
        <v>0</v>
      </c>
      <c r="N91" s="95"/>
      <c r="O91" s="95"/>
      <c r="P91" s="203">
        <f>'Mgmt Labor'!O23+'Ops ODCs'!Q87</f>
        <v>0</v>
      </c>
      <c r="Q91" s="9">
        <f>$C91*P91</f>
        <v>0</v>
      </c>
      <c r="R91" s="203">
        <f>'Mgmt Labor'!R23+'Ops ODCs'!S87</f>
        <v>0</v>
      </c>
      <c r="S91" s="9">
        <f t="shared" ref="S91:U95" si="46">$C91*$Z$5*R91</f>
        <v>0</v>
      </c>
      <c r="T91" s="203">
        <f>'Mgmt Labor'!U23+'Ops ODCs'!U87</f>
        <v>0</v>
      </c>
      <c r="U91" s="9">
        <f t="shared" si="46"/>
        <v>0</v>
      </c>
      <c r="V91" s="95"/>
      <c r="W91" s="95"/>
      <c r="X91" s="95"/>
      <c r="Y91" s="192">
        <f>T91+R91+P91+L91+H91+D91</f>
        <v>0</v>
      </c>
      <c r="Z91" s="9">
        <f>U91+S91+Q91+M91+I91+E91</f>
        <v>0</v>
      </c>
      <c r="AA91" s="54">
        <f t="shared" si="45"/>
        <v>0</v>
      </c>
      <c r="AB91" s="95"/>
      <c r="AC91" s="95"/>
      <c r="AD91" s="95"/>
      <c r="AE91" s="95"/>
      <c r="AF91" s="95"/>
    </row>
    <row r="92" spans="1:32" ht="14" x14ac:dyDescent="0.3">
      <c r="A92" s="92" t="s">
        <v>101</v>
      </c>
      <c r="B92" s="95"/>
      <c r="C92" s="99">
        <v>0</v>
      </c>
      <c r="D92" s="192">
        <f>('Mgmt Labor'!E23+'Ops ODCs'!D87)/65</f>
        <v>44</v>
      </c>
      <c r="E92" s="9">
        <f t="shared" ref="E92:E95" si="47">$C92*D92</f>
        <v>0</v>
      </c>
      <c r="F92" s="95"/>
      <c r="G92" s="95"/>
      <c r="H92" s="192">
        <f>('Mgmt Labor'!H23+'Ops ODCs'!H87)/65</f>
        <v>44</v>
      </c>
      <c r="I92" s="9">
        <f t="shared" ref="I92:I95" si="48">$C92*H92</f>
        <v>0</v>
      </c>
      <c r="J92" s="95"/>
      <c r="K92" s="95"/>
      <c r="L92" s="192">
        <f>('Mgmt Labor'!K23+'Ops ODCs'!L87)/65</f>
        <v>44</v>
      </c>
      <c r="M92" s="9">
        <f t="shared" ref="M92:M95" si="49">$C92*L92</f>
        <v>0</v>
      </c>
      <c r="N92" s="95"/>
      <c r="O92" s="95"/>
      <c r="P92" s="192">
        <f>('Mgmt Labor'!N23+'Ops ODCs'!P87)/65</f>
        <v>44</v>
      </c>
      <c r="Q92" s="9">
        <f t="shared" ref="Q92:Q95" si="50">$C92*P92</f>
        <v>0</v>
      </c>
      <c r="R92" s="192">
        <f>('Mgmt Labor'!Q23+'Ops ODCs'!R87)/65</f>
        <v>44</v>
      </c>
      <c r="S92" s="9">
        <f t="shared" si="46"/>
        <v>0</v>
      </c>
      <c r="T92" s="192">
        <f>('Mgmt Labor'!T23+'Ops ODCs'!T87)/65</f>
        <v>44</v>
      </c>
      <c r="U92" s="9">
        <f t="shared" si="46"/>
        <v>0</v>
      </c>
      <c r="V92" s="95"/>
      <c r="W92" s="95"/>
      <c r="X92" s="95"/>
      <c r="Y92" s="192">
        <f>T92+R92+P92+L92+H92+D92</f>
        <v>264</v>
      </c>
      <c r="Z92" s="9">
        <f>U92+S92+Q92+M92+I92+E92</f>
        <v>0</v>
      </c>
      <c r="AA92" s="54">
        <f t="shared" si="45"/>
        <v>0</v>
      </c>
      <c r="AB92" s="95"/>
      <c r="AC92" s="95"/>
      <c r="AD92" s="95"/>
      <c r="AE92" s="95"/>
      <c r="AF92" s="95"/>
    </row>
    <row r="93" spans="1:32" ht="13.9" customHeight="1" x14ac:dyDescent="0.3">
      <c r="A93" s="92" t="s">
        <v>102</v>
      </c>
      <c r="B93" s="95"/>
      <c r="C93" s="173">
        <v>0.02</v>
      </c>
      <c r="D93" s="203">
        <f>'Mgmt Labor'!F23</f>
        <v>0</v>
      </c>
      <c r="E93" s="9">
        <f t="shared" si="47"/>
        <v>0</v>
      </c>
      <c r="F93" s="95"/>
      <c r="G93" s="95"/>
      <c r="H93" s="203">
        <f>'Mgmt Labor'!I23</f>
        <v>0</v>
      </c>
      <c r="I93" s="9">
        <f t="shared" si="48"/>
        <v>0</v>
      </c>
      <c r="J93" s="95"/>
      <c r="K93" s="95"/>
      <c r="L93" s="203">
        <f>'Mgmt Labor'!L23</f>
        <v>0</v>
      </c>
      <c r="M93" s="9">
        <f t="shared" si="49"/>
        <v>0</v>
      </c>
      <c r="N93" s="95"/>
      <c r="O93" s="95"/>
      <c r="P93" s="203">
        <f>'Mgmt Labor'!O23</f>
        <v>0</v>
      </c>
      <c r="Q93" s="9">
        <f t="shared" si="50"/>
        <v>0</v>
      </c>
      <c r="R93" s="203">
        <f>'Mgmt Labor'!R23</f>
        <v>0</v>
      </c>
      <c r="S93" s="9">
        <f t="shared" si="46"/>
        <v>0</v>
      </c>
      <c r="T93" s="203">
        <f>'Mgmt Labor'!U23</f>
        <v>0</v>
      </c>
      <c r="U93" s="9">
        <f t="shared" si="46"/>
        <v>0</v>
      </c>
      <c r="V93" s="95"/>
      <c r="W93" s="95"/>
      <c r="X93" s="95"/>
      <c r="Y93" s="192">
        <f t="shared" ref="Y93:Y95" si="51">T93+R93+P93+L93+H93+D93</f>
        <v>0</v>
      </c>
      <c r="Z93" s="9">
        <f t="shared" ref="Z93:Z95" si="52">U93+S93+Q93+M93+I93+E93</f>
        <v>0</v>
      </c>
      <c r="AA93" s="54">
        <f t="shared" si="45"/>
        <v>0</v>
      </c>
      <c r="AB93" s="95"/>
      <c r="AC93" s="95"/>
      <c r="AD93" s="95"/>
      <c r="AE93" s="7"/>
      <c r="AF93" s="95"/>
    </row>
    <row r="94" spans="1:32" ht="14.25" customHeight="1" x14ac:dyDescent="0.3">
      <c r="A94" s="92" t="s">
        <v>103</v>
      </c>
      <c r="B94" s="95"/>
      <c r="C94" s="173">
        <v>0.02</v>
      </c>
      <c r="D94" s="203">
        <f>E87</f>
        <v>0</v>
      </c>
      <c r="E94" s="9">
        <f t="shared" si="47"/>
        <v>0</v>
      </c>
      <c r="F94" s="95"/>
      <c r="G94" s="95"/>
      <c r="H94" s="203">
        <f>I87</f>
        <v>0</v>
      </c>
      <c r="I94" s="9">
        <f t="shared" si="48"/>
        <v>0</v>
      </c>
      <c r="J94" s="95"/>
      <c r="K94" s="95"/>
      <c r="L94" s="203">
        <f>M87</f>
        <v>0</v>
      </c>
      <c r="M94" s="9">
        <f t="shared" si="49"/>
        <v>0</v>
      </c>
      <c r="N94" s="95"/>
      <c r="O94" s="95"/>
      <c r="P94" s="203">
        <f>Q87</f>
        <v>0</v>
      </c>
      <c r="Q94" s="9">
        <f t="shared" si="50"/>
        <v>0</v>
      </c>
      <c r="R94" s="203">
        <f>S87</f>
        <v>0</v>
      </c>
      <c r="S94" s="9">
        <f>$C94*$Z$5*R94</f>
        <v>0</v>
      </c>
      <c r="T94" s="203">
        <f>U87</f>
        <v>0</v>
      </c>
      <c r="U94" s="9">
        <f t="shared" si="46"/>
        <v>0</v>
      </c>
      <c r="V94" s="95"/>
      <c r="W94" s="95"/>
      <c r="X94" s="95"/>
      <c r="Y94" s="192">
        <f t="shared" si="51"/>
        <v>0</v>
      </c>
      <c r="Z94" s="9">
        <f t="shared" si="52"/>
        <v>0</v>
      </c>
      <c r="AA94" s="54">
        <f t="shared" si="45"/>
        <v>0</v>
      </c>
      <c r="AB94" s="95"/>
      <c r="AC94" s="95"/>
      <c r="AD94" s="95"/>
      <c r="AE94" s="7"/>
      <c r="AF94" s="95"/>
    </row>
    <row r="95" spans="1:32" ht="14.25" customHeight="1" x14ac:dyDescent="0.3">
      <c r="A95" s="92" t="s">
        <v>104</v>
      </c>
      <c r="B95" s="95"/>
      <c r="C95" s="99">
        <v>0</v>
      </c>
      <c r="D95" s="192">
        <v>3</v>
      </c>
      <c r="E95" s="9">
        <f t="shared" si="47"/>
        <v>0</v>
      </c>
      <c r="F95" s="95"/>
      <c r="G95" s="95"/>
      <c r="H95" s="192">
        <v>3</v>
      </c>
      <c r="I95" s="9">
        <f t="shared" si="48"/>
        <v>0</v>
      </c>
      <c r="J95" s="95"/>
      <c r="K95" s="95"/>
      <c r="L95" s="192">
        <v>3</v>
      </c>
      <c r="M95" s="9">
        <f t="shared" si="49"/>
        <v>0</v>
      </c>
      <c r="N95" s="95"/>
      <c r="O95" s="95"/>
      <c r="P95" s="192">
        <v>3</v>
      </c>
      <c r="Q95" s="9">
        <f t="shared" si="50"/>
        <v>0</v>
      </c>
      <c r="R95" s="192">
        <v>3</v>
      </c>
      <c r="S95" s="9">
        <f t="shared" si="46"/>
        <v>0</v>
      </c>
      <c r="T95" s="192">
        <v>3</v>
      </c>
      <c r="U95" s="9">
        <f t="shared" si="46"/>
        <v>0</v>
      </c>
      <c r="V95" s="95"/>
      <c r="W95" s="95"/>
      <c r="X95" s="95"/>
      <c r="Y95" s="192">
        <f t="shared" si="51"/>
        <v>18</v>
      </c>
      <c r="Z95" s="9">
        <f t="shared" si="52"/>
        <v>0</v>
      </c>
      <c r="AA95" s="54">
        <f t="shared" si="45"/>
        <v>0</v>
      </c>
      <c r="AB95" s="95"/>
      <c r="AC95" s="95"/>
      <c r="AD95" s="95"/>
      <c r="AE95" s="95"/>
      <c r="AF95" s="7"/>
    </row>
    <row r="96" spans="1:32" s="40" customFormat="1" ht="14" x14ac:dyDescent="0.3">
      <c r="A96" s="85" t="s">
        <v>105</v>
      </c>
      <c r="B96" s="86"/>
      <c r="C96" s="86"/>
      <c r="D96" s="87"/>
      <c r="E96" s="88">
        <f>SUM(E91:E95)</f>
        <v>0</v>
      </c>
      <c r="F96" s="86"/>
      <c r="G96" s="86"/>
      <c r="H96" s="85"/>
      <c r="I96" s="88">
        <f>SUM(I91:I95)</f>
        <v>0</v>
      </c>
      <c r="J96" s="86"/>
      <c r="K96" s="86"/>
      <c r="L96" s="85"/>
      <c r="M96" s="88">
        <f>SUM(M91:M95)</f>
        <v>0</v>
      </c>
      <c r="N96" s="86"/>
      <c r="O96" s="86"/>
      <c r="P96" s="85"/>
      <c r="Q96" s="88">
        <f>SUM(Q91:Q95)</f>
        <v>0</v>
      </c>
      <c r="R96" s="85"/>
      <c r="S96" s="88">
        <f>SUM(S91:S95)</f>
        <v>0</v>
      </c>
      <c r="T96" s="85"/>
      <c r="U96" s="88">
        <f>SUM(U91:U95)</f>
        <v>0</v>
      </c>
      <c r="V96" s="86"/>
      <c r="W96" s="86"/>
      <c r="X96" s="86"/>
      <c r="Y96" s="85"/>
      <c r="Z96" s="88">
        <f>SUM(Z91:Z95)</f>
        <v>0</v>
      </c>
      <c r="AA96" s="54">
        <f t="shared" si="45"/>
        <v>0</v>
      </c>
    </row>
    <row r="97" spans="1:31" ht="14.25" customHeight="1" x14ac:dyDescent="0.3">
      <c r="A97" s="92"/>
      <c r="B97" s="95"/>
      <c r="C97" s="170"/>
      <c r="D97" s="92"/>
      <c r="E97" s="120"/>
      <c r="F97" s="95"/>
      <c r="G97" s="95"/>
      <c r="H97" s="92"/>
      <c r="I97" s="120"/>
      <c r="J97" s="95"/>
      <c r="K97" s="95"/>
      <c r="L97" s="92"/>
      <c r="M97" s="120"/>
      <c r="N97" s="95"/>
      <c r="O97" s="95"/>
      <c r="P97" s="92"/>
      <c r="Q97" s="120"/>
      <c r="R97" s="92"/>
      <c r="S97" s="120"/>
      <c r="T97" s="92"/>
      <c r="U97" s="120"/>
      <c r="V97" s="95"/>
      <c r="W97" s="95"/>
      <c r="X97" s="95"/>
      <c r="Y97" s="92"/>
      <c r="Z97" s="120"/>
      <c r="AA97" s="54">
        <f t="shared" si="45"/>
        <v>0</v>
      </c>
      <c r="AB97" s="95"/>
      <c r="AC97" s="95"/>
      <c r="AD97" s="95"/>
      <c r="AE97" s="7"/>
    </row>
    <row r="98" spans="1:31" s="40" customFormat="1" ht="22.5" customHeight="1" x14ac:dyDescent="0.3">
      <c r="A98" s="55" t="s">
        <v>106</v>
      </c>
      <c r="B98" s="56"/>
      <c r="C98" s="56"/>
      <c r="D98" s="56"/>
      <c r="E98" s="57">
        <f>E96+E87+E45</f>
        <v>0</v>
      </c>
      <c r="F98" s="56"/>
      <c r="G98" s="56"/>
      <c r="H98" s="55"/>
      <c r="I98" s="57">
        <f>I96+I87+I45</f>
        <v>0</v>
      </c>
      <c r="J98" s="56"/>
      <c r="K98" s="56"/>
      <c r="L98" s="55"/>
      <c r="M98" s="57">
        <f>M96+M87+M45</f>
        <v>0</v>
      </c>
      <c r="N98" s="56"/>
      <c r="O98" s="56"/>
      <c r="P98" s="55"/>
      <c r="Q98" s="57">
        <f>Q96+Q87+Q45</f>
        <v>0</v>
      </c>
      <c r="R98" s="55"/>
      <c r="S98" s="57">
        <f>S96+S87+S45</f>
        <v>0</v>
      </c>
      <c r="T98" s="55"/>
      <c r="U98" s="57">
        <f>U96+U87+U45</f>
        <v>0</v>
      </c>
      <c r="V98" s="56"/>
      <c r="W98" s="56"/>
      <c r="X98" s="56"/>
      <c r="Y98" s="55"/>
      <c r="Z98" s="57">
        <f>Z96+Z87+Z45</f>
        <v>0</v>
      </c>
      <c r="AA98" s="54">
        <f t="shared" si="45"/>
        <v>0</v>
      </c>
      <c r="AE98" s="54"/>
    </row>
    <row r="100" spans="1:31" x14ac:dyDescent="0.25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170">
        <f>SUM(E98:W98)-Z98</f>
        <v>0</v>
      </c>
      <c r="Z100" s="95"/>
      <c r="AA100" s="95"/>
      <c r="AB100" s="95"/>
      <c r="AC100" s="95"/>
      <c r="AD100" s="95"/>
      <c r="AE100" s="95"/>
    </row>
    <row r="101" spans="1:31" ht="13" x14ac:dyDescent="0.3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3"/>
      <c r="AA101" s="95"/>
      <c r="AB101" s="95"/>
      <c r="AC101" s="95"/>
      <c r="AD101" s="95"/>
      <c r="AE101" s="95"/>
    </row>
  </sheetData>
  <mergeCells count="9">
    <mergeCell ref="Y8:Z8"/>
    <mergeCell ref="L8:M8"/>
    <mergeCell ref="A8:A9"/>
    <mergeCell ref="B8:C9"/>
    <mergeCell ref="D8:E8"/>
    <mergeCell ref="H8:I8"/>
    <mergeCell ref="T8:U8"/>
    <mergeCell ref="P8:Q8"/>
    <mergeCell ref="R8:S8"/>
  </mergeCells>
  <phoneticPr fontId="0" type="noConversion"/>
  <printOptions horizontalCentered="1"/>
  <pageMargins left="0.25" right="0.25" top="0.75" bottom="0.5" header="0.5" footer="0.2"/>
  <pageSetup scale="49" fitToHeight="0" orientation="landscape" r:id="rId1"/>
  <headerFooter>
    <oddHeader>&amp;L&amp;G</oddHeader>
    <oddFooter>Page &amp;P of &amp;N</oddFooter>
  </headerFooter>
  <rowBreaks count="2" manualBreakCount="2">
    <brk id="45" max="23" man="1"/>
    <brk id="96" max="2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C3449-78E9-4756-8CD6-5E46B70449CD}">
  <sheetPr>
    <tabColor theme="7"/>
  </sheetPr>
  <dimension ref="A1:AE33"/>
  <sheetViews>
    <sheetView topLeftCell="B14" zoomScale="80" zoomScaleNormal="80" workbookViewId="0">
      <selection activeCell="M24" sqref="M24"/>
    </sheetView>
  </sheetViews>
  <sheetFormatPr defaultColWidth="9.1796875" defaultRowHeight="13" x14ac:dyDescent="0.3"/>
  <cols>
    <col min="1" max="1" width="50.7265625" bestFit="1" customWidth="1"/>
    <col min="2" max="2" width="9.7265625" bestFit="1" customWidth="1"/>
    <col min="3" max="3" width="53.54296875" style="109" customWidth="1"/>
    <col min="4" max="4" width="10.7265625" bestFit="1" customWidth="1"/>
    <col min="5" max="5" width="13.7265625" customWidth="1"/>
    <col min="6" max="7" width="0" hidden="1" customWidth="1"/>
    <col min="8" max="8" width="10.7265625" customWidth="1"/>
    <col min="9" max="9" width="15.26953125" customWidth="1"/>
    <col min="10" max="11" width="0" hidden="1" customWidth="1"/>
    <col min="12" max="12" width="10.7265625" bestFit="1" customWidth="1"/>
    <col min="13" max="13" width="13.7265625" customWidth="1"/>
    <col min="14" max="15" width="0" hidden="1" customWidth="1"/>
    <col min="16" max="19" width="10.7265625" customWidth="1"/>
    <col min="20" max="20" width="15.1796875" customWidth="1"/>
    <col min="21" max="21" width="12" customWidth="1"/>
    <col min="22" max="24" width="0" hidden="1" customWidth="1"/>
    <col min="25" max="25" width="13.7265625" customWidth="1"/>
    <col min="26" max="26" width="16" customWidth="1"/>
    <col min="27" max="27" width="7.54296875" customWidth="1"/>
    <col min="28" max="28" width="12.26953125" bestFit="1" customWidth="1"/>
    <col min="29" max="29" width="10.1796875" bestFit="1" customWidth="1"/>
    <col min="30" max="30" width="6.26953125" bestFit="1" customWidth="1"/>
    <col min="31" max="31" width="10.81640625" bestFit="1" customWidth="1"/>
  </cols>
  <sheetData>
    <row r="1" spans="1:31" s="2" customFormat="1" x14ac:dyDescent="0.3">
      <c r="A1" s="1" t="str">
        <f>Summary!A1</f>
        <v>Project Title</v>
      </c>
      <c r="B1" s="1"/>
      <c r="C1" s="108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6"/>
      <c r="Z1" s="6"/>
      <c r="AA1" s="95"/>
      <c r="AB1" s="95"/>
      <c r="AC1" s="95" t="s">
        <v>24</v>
      </c>
      <c r="AD1" s="95"/>
      <c r="AE1" s="95" t="s">
        <v>24</v>
      </c>
    </row>
    <row r="2" spans="1:31" s="2" customFormat="1" x14ac:dyDescent="0.3">
      <c r="A2" s="1" t="str">
        <f>Summary!A2</f>
        <v>Project #</v>
      </c>
      <c r="B2" s="1"/>
      <c r="C2" s="108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</row>
    <row r="3" spans="1:31" s="2" customFormat="1" x14ac:dyDescent="0.3">
      <c r="A3" s="95"/>
      <c r="B3" s="95"/>
      <c r="C3" s="109"/>
      <c r="D3" s="173"/>
      <c r="E3" s="196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6" t="s">
        <v>74</v>
      </c>
      <c r="AA3" s="95"/>
      <c r="AB3" s="95"/>
      <c r="AC3" s="95"/>
      <c r="AD3" s="95"/>
      <c r="AE3" s="95"/>
    </row>
    <row r="4" spans="1:31" s="2" customFormat="1" ht="13.5" thickBot="1" x14ac:dyDescent="0.35">
      <c r="A4" s="95"/>
      <c r="B4" s="95"/>
      <c r="C4" s="10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95"/>
      <c r="Z4" s="95"/>
      <c r="AA4" s="197"/>
      <c r="AB4" s="197"/>
      <c r="AC4" s="95"/>
      <c r="AD4" s="95"/>
      <c r="AE4" s="95"/>
    </row>
    <row r="5" spans="1:31" s="2" customFormat="1" ht="14" x14ac:dyDescent="0.3">
      <c r="A5" s="229" t="s">
        <v>107</v>
      </c>
      <c r="B5" s="110"/>
      <c r="C5" s="141"/>
      <c r="D5" s="228" t="s">
        <v>4</v>
      </c>
      <c r="E5" s="228"/>
      <c r="F5" s="169"/>
      <c r="G5" s="169"/>
      <c r="H5" s="228" t="s">
        <v>5</v>
      </c>
      <c r="I5" s="228"/>
      <c r="J5" s="169"/>
      <c r="K5" s="169"/>
      <c r="L5" s="228" t="s">
        <v>6</v>
      </c>
      <c r="M5" s="228"/>
      <c r="N5" s="169"/>
      <c r="O5" s="169"/>
      <c r="P5" s="228" t="s">
        <v>7</v>
      </c>
      <c r="Q5" s="228"/>
      <c r="R5" s="228" t="s">
        <v>8</v>
      </c>
      <c r="S5" s="228"/>
      <c r="T5" s="228" t="s">
        <v>9</v>
      </c>
      <c r="U5" s="228"/>
      <c r="V5" s="169"/>
      <c r="W5" s="169"/>
      <c r="X5" s="169"/>
      <c r="Y5" s="228" t="s">
        <v>27</v>
      </c>
      <c r="Z5" s="228"/>
      <c r="AA5" s="95"/>
      <c r="AB5" s="95"/>
      <c r="AC5" s="95"/>
      <c r="AD5" s="95"/>
      <c r="AE5" s="95"/>
    </row>
    <row r="6" spans="1:31" s="4" customFormat="1" ht="14" x14ac:dyDescent="0.3">
      <c r="A6" s="230"/>
      <c r="B6" s="107"/>
      <c r="C6" s="142"/>
      <c r="D6" s="169" t="s">
        <v>108</v>
      </c>
      <c r="E6" s="169" t="s">
        <v>31</v>
      </c>
      <c r="F6" s="169"/>
      <c r="G6" s="169"/>
      <c r="H6" s="169" t="s">
        <v>108</v>
      </c>
      <c r="I6" s="169" t="s">
        <v>31</v>
      </c>
      <c r="J6" s="169"/>
      <c r="K6" s="169"/>
      <c r="L6" s="169" t="s">
        <v>108</v>
      </c>
      <c r="M6" s="169" t="s">
        <v>31</v>
      </c>
      <c r="N6" s="169"/>
      <c r="O6" s="169"/>
      <c r="P6" s="169" t="s">
        <v>108</v>
      </c>
      <c r="Q6" s="169" t="s">
        <v>31</v>
      </c>
      <c r="R6" s="169" t="s">
        <v>108</v>
      </c>
      <c r="S6" s="169" t="s">
        <v>31</v>
      </c>
      <c r="T6" s="169" t="s">
        <v>108</v>
      </c>
      <c r="U6" s="169" t="s">
        <v>31</v>
      </c>
      <c r="V6" s="169"/>
      <c r="W6" s="169"/>
      <c r="X6" s="169"/>
      <c r="Y6" s="169" t="s">
        <v>109</v>
      </c>
      <c r="Z6" s="169" t="s">
        <v>31</v>
      </c>
      <c r="AA6" s="178"/>
      <c r="AB6" s="178"/>
      <c r="AC6" s="178"/>
      <c r="AD6" s="178"/>
      <c r="AE6" s="178"/>
    </row>
    <row r="7" spans="1:31" x14ac:dyDescent="0.3">
      <c r="A7" s="111"/>
      <c r="D7" s="103"/>
      <c r="E7" s="104"/>
      <c r="L7" s="103"/>
      <c r="M7" s="104"/>
      <c r="P7" s="103"/>
      <c r="Q7" s="104"/>
      <c r="Y7" s="103"/>
      <c r="Z7" s="112"/>
    </row>
    <row r="8" spans="1:31" x14ac:dyDescent="0.3">
      <c r="A8" s="113" t="s">
        <v>110</v>
      </c>
      <c r="B8" s="20" t="s">
        <v>111</v>
      </c>
      <c r="C8" s="108" t="s">
        <v>112</v>
      </c>
      <c r="D8" s="103"/>
      <c r="E8" s="104"/>
      <c r="L8" s="103"/>
      <c r="M8" s="104"/>
      <c r="P8" s="103"/>
      <c r="Q8" s="104"/>
      <c r="Y8" s="103"/>
      <c r="Z8" s="112"/>
    </row>
    <row r="9" spans="1:31" x14ac:dyDescent="0.3">
      <c r="A9" s="111" t="s">
        <v>113</v>
      </c>
      <c r="B9" s="134">
        <v>0</v>
      </c>
      <c r="C9" s="109" t="s">
        <v>114</v>
      </c>
      <c r="D9" s="135">
        <v>0</v>
      </c>
      <c r="E9" s="119">
        <f>D9*$B9</f>
        <v>0</v>
      </c>
      <c r="H9" s="135">
        <v>0</v>
      </c>
      <c r="I9" s="115">
        <f>H9*$B9</f>
        <v>0</v>
      </c>
      <c r="L9" s="135">
        <v>0</v>
      </c>
      <c r="M9" s="119">
        <f>L9*$B9</f>
        <v>0</v>
      </c>
      <c r="P9" s="135">
        <v>0</v>
      </c>
      <c r="Q9" s="119">
        <f>P9*$B9</f>
        <v>0</v>
      </c>
      <c r="R9" s="135">
        <v>0</v>
      </c>
      <c r="S9" s="119">
        <f>R9*$B9</f>
        <v>0</v>
      </c>
      <c r="T9" s="135">
        <v>0</v>
      </c>
      <c r="U9" s="119">
        <f>T9*$B9</f>
        <v>0</v>
      </c>
      <c r="Y9" s="103">
        <f>T9+R9+P9+L9+H9+D9</f>
        <v>0</v>
      </c>
      <c r="Z9" s="116">
        <f>U9+S9+Q9+M9+I9+E9</f>
        <v>0</v>
      </c>
    </row>
    <row r="10" spans="1:31" ht="6" customHeight="1" x14ac:dyDescent="0.3">
      <c r="A10" s="111"/>
      <c r="B10" s="114"/>
      <c r="D10" s="103"/>
      <c r="E10" s="119"/>
      <c r="H10" s="103"/>
      <c r="I10" s="115"/>
      <c r="L10" s="103"/>
      <c r="M10" s="119"/>
      <c r="P10" s="103"/>
      <c r="Q10" s="119"/>
      <c r="R10" s="103"/>
      <c r="S10" s="119"/>
      <c r="T10" s="103"/>
      <c r="U10" s="119"/>
      <c r="Y10" s="103"/>
      <c r="Z10" s="116"/>
    </row>
    <row r="11" spans="1:31" ht="39" x14ac:dyDescent="0.3">
      <c r="A11" s="147" t="s">
        <v>115</v>
      </c>
      <c r="B11" s="134">
        <v>0</v>
      </c>
      <c r="C11" s="109" t="s">
        <v>116</v>
      </c>
      <c r="D11" s="135">
        <v>0</v>
      </c>
      <c r="E11" s="119">
        <f t="shared" ref="E11:E16" si="0">D11*$B11</f>
        <v>0</v>
      </c>
      <c r="H11" s="135">
        <v>0</v>
      </c>
      <c r="I11" s="115">
        <f t="shared" ref="I11:I16" si="1">H11*$B11</f>
        <v>0</v>
      </c>
      <c r="L11" s="135">
        <v>0</v>
      </c>
      <c r="M11" s="119">
        <f t="shared" ref="M11:M16" si="2">L11*$B11</f>
        <v>0</v>
      </c>
      <c r="P11" s="135">
        <v>0</v>
      </c>
      <c r="Q11" s="119">
        <f t="shared" ref="Q11:Q16" si="3">P11*$B11</f>
        <v>0</v>
      </c>
      <c r="R11" s="135">
        <v>0</v>
      </c>
      <c r="S11" s="119">
        <f t="shared" ref="S11:S16" si="4">R11*$B11</f>
        <v>0</v>
      </c>
      <c r="T11" s="135">
        <v>0</v>
      </c>
      <c r="U11" s="119">
        <f t="shared" ref="U11:U16" si="5">T11*$B11</f>
        <v>0</v>
      </c>
      <c r="Y11" s="103">
        <f t="shared" ref="Y11:Y16" si="6">T11+R11+P11+L11+H11+D11</f>
        <v>0</v>
      </c>
      <c r="Z11" s="116">
        <f t="shared" ref="Z11:Z16" si="7">U11+S11+Q11+M11+I11+E11</f>
        <v>0</v>
      </c>
    </row>
    <row r="12" spans="1:31" ht="39" x14ac:dyDescent="0.3">
      <c r="A12" s="147" t="s">
        <v>117</v>
      </c>
      <c r="B12" s="134">
        <v>0</v>
      </c>
      <c r="C12" s="109" t="s">
        <v>116</v>
      </c>
      <c r="D12" s="135">
        <v>0</v>
      </c>
      <c r="E12" s="119">
        <f t="shared" si="0"/>
        <v>0</v>
      </c>
      <c r="H12" s="135">
        <v>0</v>
      </c>
      <c r="I12" s="115">
        <f t="shared" si="1"/>
        <v>0</v>
      </c>
      <c r="L12" s="135">
        <v>0</v>
      </c>
      <c r="M12" s="119">
        <f t="shared" si="2"/>
        <v>0</v>
      </c>
      <c r="P12" s="135">
        <v>0</v>
      </c>
      <c r="Q12" s="119">
        <f t="shared" si="3"/>
        <v>0</v>
      </c>
      <c r="R12" s="135">
        <v>0</v>
      </c>
      <c r="S12" s="119">
        <f t="shared" si="4"/>
        <v>0</v>
      </c>
      <c r="T12" s="135">
        <v>0</v>
      </c>
      <c r="U12" s="119">
        <f t="shared" si="5"/>
        <v>0</v>
      </c>
      <c r="Y12" s="103">
        <f t="shared" si="6"/>
        <v>0</v>
      </c>
      <c r="Z12" s="116">
        <f t="shared" si="7"/>
        <v>0</v>
      </c>
    </row>
    <row r="13" spans="1:31" ht="39" x14ac:dyDescent="0.3">
      <c r="A13" s="147" t="s">
        <v>118</v>
      </c>
      <c r="B13" s="134">
        <v>0</v>
      </c>
      <c r="C13" s="109" t="s">
        <v>116</v>
      </c>
      <c r="D13" s="135">
        <v>0</v>
      </c>
      <c r="E13" s="119">
        <f t="shared" si="0"/>
        <v>0</v>
      </c>
      <c r="H13" s="135">
        <v>0</v>
      </c>
      <c r="I13" s="115">
        <f t="shared" si="1"/>
        <v>0</v>
      </c>
      <c r="L13" s="135">
        <v>0</v>
      </c>
      <c r="M13" s="119">
        <f t="shared" si="2"/>
        <v>0</v>
      </c>
      <c r="P13" s="135">
        <v>0</v>
      </c>
      <c r="Q13" s="119">
        <f t="shared" si="3"/>
        <v>0</v>
      </c>
      <c r="R13" s="135">
        <v>0</v>
      </c>
      <c r="S13" s="119">
        <f t="shared" si="4"/>
        <v>0</v>
      </c>
      <c r="T13" s="135">
        <v>0</v>
      </c>
      <c r="U13" s="119">
        <f t="shared" si="5"/>
        <v>0</v>
      </c>
      <c r="Y13" s="103">
        <f t="shared" si="6"/>
        <v>0</v>
      </c>
      <c r="Z13" s="116">
        <f t="shared" si="7"/>
        <v>0</v>
      </c>
    </row>
    <row r="14" spans="1:31" ht="39" x14ac:dyDescent="0.3">
      <c r="A14" s="147" t="s">
        <v>119</v>
      </c>
      <c r="B14" s="134">
        <v>0</v>
      </c>
      <c r="C14" s="109" t="s">
        <v>116</v>
      </c>
      <c r="D14" s="135">
        <v>0</v>
      </c>
      <c r="E14" s="119">
        <f t="shared" si="0"/>
        <v>0</v>
      </c>
      <c r="H14" s="135">
        <v>0</v>
      </c>
      <c r="I14" s="115">
        <f t="shared" si="1"/>
        <v>0</v>
      </c>
      <c r="L14" s="135">
        <v>0</v>
      </c>
      <c r="M14" s="119">
        <f t="shared" si="2"/>
        <v>0</v>
      </c>
      <c r="P14" s="135">
        <v>0</v>
      </c>
      <c r="Q14" s="119">
        <f t="shared" si="3"/>
        <v>0</v>
      </c>
      <c r="R14" s="135">
        <v>0</v>
      </c>
      <c r="S14" s="119">
        <f t="shared" si="4"/>
        <v>0</v>
      </c>
      <c r="T14" s="135">
        <v>0</v>
      </c>
      <c r="U14" s="119">
        <f t="shared" si="5"/>
        <v>0</v>
      </c>
      <c r="Y14" s="103">
        <f t="shared" si="6"/>
        <v>0</v>
      </c>
      <c r="Z14" s="116">
        <f t="shared" si="7"/>
        <v>0</v>
      </c>
    </row>
    <row r="15" spans="1:31" ht="39" x14ac:dyDescent="0.3">
      <c r="A15" s="147" t="s">
        <v>120</v>
      </c>
      <c r="B15" s="134">
        <v>0</v>
      </c>
      <c r="C15" s="109" t="s">
        <v>116</v>
      </c>
      <c r="D15" s="135">
        <v>0</v>
      </c>
      <c r="E15" s="119">
        <f t="shared" si="0"/>
        <v>0</v>
      </c>
      <c r="H15" s="135">
        <v>0</v>
      </c>
      <c r="I15" s="115">
        <f t="shared" si="1"/>
        <v>0</v>
      </c>
      <c r="L15" s="135">
        <v>0</v>
      </c>
      <c r="M15" s="119">
        <f t="shared" si="2"/>
        <v>0</v>
      </c>
      <c r="P15" s="135">
        <v>0</v>
      </c>
      <c r="Q15" s="119">
        <f t="shared" si="3"/>
        <v>0</v>
      </c>
      <c r="R15" s="135">
        <v>0</v>
      </c>
      <c r="S15" s="119">
        <f t="shared" si="4"/>
        <v>0</v>
      </c>
      <c r="T15" s="135">
        <v>0</v>
      </c>
      <c r="U15" s="119">
        <f t="shared" si="5"/>
        <v>0</v>
      </c>
      <c r="Y15" s="103">
        <f t="shared" si="6"/>
        <v>0</v>
      </c>
      <c r="Z15" s="116">
        <f t="shared" si="7"/>
        <v>0</v>
      </c>
    </row>
    <row r="16" spans="1:31" ht="39" x14ac:dyDescent="0.3">
      <c r="A16" s="147" t="s">
        <v>121</v>
      </c>
      <c r="B16" s="134">
        <v>0</v>
      </c>
      <c r="C16" s="109" t="s">
        <v>116</v>
      </c>
      <c r="D16" s="135">
        <v>0</v>
      </c>
      <c r="E16" s="119">
        <f t="shared" si="0"/>
        <v>0</v>
      </c>
      <c r="H16" s="135">
        <v>0</v>
      </c>
      <c r="I16" s="115">
        <f t="shared" si="1"/>
        <v>0</v>
      </c>
      <c r="L16" s="135">
        <v>0</v>
      </c>
      <c r="M16" s="119">
        <f t="shared" si="2"/>
        <v>0</v>
      </c>
      <c r="P16" s="135">
        <v>0</v>
      </c>
      <c r="Q16" s="119">
        <f t="shared" si="3"/>
        <v>0</v>
      </c>
      <c r="R16" s="135">
        <v>0</v>
      </c>
      <c r="S16" s="119">
        <f t="shared" si="4"/>
        <v>0</v>
      </c>
      <c r="T16" s="135">
        <v>0</v>
      </c>
      <c r="U16" s="119">
        <f t="shared" si="5"/>
        <v>0</v>
      </c>
      <c r="Y16" s="103">
        <f t="shared" si="6"/>
        <v>0</v>
      </c>
      <c r="Z16" s="116">
        <f t="shared" si="7"/>
        <v>0</v>
      </c>
    </row>
    <row r="17" spans="1:27" x14ac:dyDescent="0.3">
      <c r="A17" s="125" t="s">
        <v>18</v>
      </c>
      <c r="B17" s="122"/>
      <c r="C17" s="143"/>
      <c r="D17" s="121"/>
      <c r="E17" s="131">
        <f>SUM(E9:E16)</f>
        <v>0</v>
      </c>
      <c r="F17" s="122"/>
      <c r="G17" s="122"/>
      <c r="H17" s="122"/>
      <c r="I17" s="131">
        <f>SUM(I9:I16)</f>
        <v>0</v>
      </c>
      <c r="J17" s="122"/>
      <c r="K17" s="122"/>
      <c r="L17" s="121"/>
      <c r="M17" s="131">
        <f>SUM(M9:M16)</f>
        <v>0</v>
      </c>
      <c r="N17" s="122"/>
      <c r="O17" s="122"/>
      <c r="P17" s="121"/>
      <c r="Q17" s="131">
        <f>SUM(Q9:Q16)</f>
        <v>0</v>
      </c>
      <c r="R17" s="121"/>
      <c r="S17" s="131">
        <f>SUM(S9:S16)</f>
        <v>0</v>
      </c>
      <c r="T17" s="121"/>
      <c r="U17" s="131">
        <f>SUM(U9:U16)</f>
        <v>0</v>
      </c>
      <c r="V17" s="122"/>
      <c r="W17" s="122"/>
      <c r="X17" s="122"/>
      <c r="Y17" s="121">
        <f>SUM(Y9:Y16)</f>
        <v>0</v>
      </c>
      <c r="Z17" s="131">
        <f>SUM(Z9:Z16)</f>
        <v>0</v>
      </c>
      <c r="AA17" s="132">
        <f>Z17-(U17+S17+Q17+M17+I17+E17)</f>
        <v>0</v>
      </c>
    </row>
    <row r="18" spans="1:27" x14ac:dyDescent="0.3">
      <c r="A18" s="111"/>
      <c r="D18" s="103"/>
      <c r="E18" s="104"/>
      <c r="L18" s="103"/>
      <c r="M18" s="104"/>
      <c r="P18" s="103"/>
      <c r="Q18" s="104"/>
      <c r="R18" s="103"/>
      <c r="S18" s="104"/>
      <c r="T18" s="103"/>
      <c r="U18" s="104"/>
      <c r="Y18" s="103"/>
      <c r="Z18" s="112"/>
    </row>
    <row r="19" spans="1:27" x14ac:dyDescent="0.3">
      <c r="A19" s="113" t="s">
        <v>122</v>
      </c>
      <c r="B19" s="20" t="s">
        <v>111</v>
      </c>
      <c r="C19" s="108"/>
      <c r="D19" s="103"/>
      <c r="E19" s="104"/>
      <c r="L19" s="103"/>
      <c r="M19" s="104"/>
      <c r="P19" s="103"/>
      <c r="Q19" s="104"/>
      <c r="R19" s="103"/>
      <c r="S19" s="104"/>
      <c r="T19" s="103"/>
      <c r="U19" s="104"/>
      <c r="Y19" s="103"/>
      <c r="Z19" s="112"/>
    </row>
    <row r="20" spans="1:27" s="95" customFormat="1" x14ac:dyDescent="0.3">
      <c r="A20" s="147" t="s">
        <v>123</v>
      </c>
      <c r="B20" s="134">
        <v>0</v>
      </c>
      <c r="C20" s="109" t="s">
        <v>124</v>
      </c>
      <c r="D20" s="135">
        <v>0</v>
      </c>
      <c r="E20" s="119">
        <f t="shared" ref="E20:E22" si="8">D20*$B20</f>
        <v>0</v>
      </c>
      <c r="H20" s="135">
        <v>0</v>
      </c>
      <c r="I20" s="115">
        <f t="shared" ref="I20:I22" si="9">H20*$B20</f>
        <v>0</v>
      </c>
      <c r="L20" s="135">
        <v>0</v>
      </c>
      <c r="M20" s="119">
        <f t="shared" ref="M20:M22" si="10">L20*$B20</f>
        <v>0</v>
      </c>
      <c r="P20" s="135">
        <v>0</v>
      </c>
      <c r="Q20" s="119">
        <f t="shared" ref="Q20:Q22" si="11">P20*$B20</f>
        <v>0</v>
      </c>
      <c r="R20" s="135">
        <v>0</v>
      </c>
      <c r="S20" s="119">
        <f t="shared" ref="S20:S22" si="12">R20*$B20</f>
        <v>0</v>
      </c>
      <c r="T20" s="135">
        <v>0</v>
      </c>
      <c r="U20" s="119">
        <f t="shared" ref="U20:U22" si="13">T20*$B20</f>
        <v>0</v>
      </c>
      <c r="Y20" s="103">
        <f t="shared" ref="Y20:Y22" si="14">T20+R20+P20+L20+H20+D20</f>
        <v>0</v>
      </c>
      <c r="Z20" s="116">
        <f t="shared" ref="Z20:Z22" si="15">U20+S20+Q20+M20+I20+E20</f>
        <v>0</v>
      </c>
    </row>
    <row r="21" spans="1:27" s="95" customFormat="1" x14ac:dyDescent="0.3">
      <c r="A21" s="147" t="s">
        <v>125</v>
      </c>
      <c r="B21" s="134">
        <v>0</v>
      </c>
      <c r="C21" s="109" t="s">
        <v>124</v>
      </c>
      <c r="D21" s="135">
        <v>0</v>
      </c>
      <c r="E21" s="119">
        <f t="shared" si="8"/>
        <v>0</v>
      </c>
      <c r="H21" s="135">
        <v>0</v>
      </c>
      <c r="I21" s="115">
        <f t="shared" si="9"/>
        <v>0</v>
      </c>
      <c r="L21" s="135">
        <v>0</v>
      </c>
      <c r="M21" s="119">
        <f t="shared" si="10"/>
        <v>0</v>
      </c>
      <c r="P21" s="135">
        <v>0</v>
      </c>
      <c r="Q21" s="119">
        <f t="shared" si="11"/>
        <v>0</v>
      </c>
      <c r="R21" s="135">
        <v>0</v>
      </c>
      <c r="S21" s="119">
        <f t="shared" si="12"/>
        <v>0</v>
      </c>
      <c r="T21" s="135">
        <v>0</v>
      </c>
      <c r="U21" s="119">
        <f t="shared" si="13"/>
        <v>0</v>
      </c>
      <c r="Y21" s="103">
        <f t="shared" si="14"/>
        <v>0</v>
      </c>
      <c r="Z21" s="116">
        <f t="shared" si="15"/>
        <v>0</v>
      </c>
    </row>
    <row r="22" spans="1:27" s="95" customFormat="1" x14ac:dyDescent="0.3">
      <c r="A22" s="147" t="s">
        <v>126</v>
      </c>
      <c r="B22" s="134">
        <v>0</v>
      </c>
      <c r="C22" s="109" t="s">
        <v>124</v>
      </c>
      <c r="D22" s="135">
        <v>0</v>
      </c>
      <c r="E22" s="119">
        <f t="shared" si="8"/>
        <v>0</v>
      </c>
      <c r="H22" s="135">
        <v>0</v>
      </c>
      <c r="I22" s="115">
        <f t="shared" si="9"/>
        <v>0</v>
      </c>
      <c r="L22" s="135">
        <v>0</v>
      </c>
      <c r="M22" s="119">
        <f t="shared" si="10"/>
        <v>0</v>
      </c>
      <c r="P22" s="135">
        <v>0</v>
      </c>
      <c r="Q22" s="119">
        <f t="shared" si="11"/>
        <v>0</v>
      </c>
      <c r="R22" s="135">
        <v>0</v>
      </c>
      <c r="S22" s="119">
        <f t="shared" si="12"/>
        <v>0</v>
      </c>
      <c r="T22" s="135">
        <v>0</v>
      </c>
      <c r="U22" s="119">
        <f t="shared" si="13"/>
        <v>0</v>
      </c>
      <c r="Y22" s="103">
        <f t="shared" si="14"/>
        <v>0</v>
      </c>
      <c r="Z22" s="116">
        <f t="shared" si="15"/>
        <v>0</v>
      </c>
    </row>
    <row r="23" spans="1:27" s="95" customFormat="1" x14ac:dyDescent="0.3">
      <c r="A23" s="117"/>
      <c r="C23" s="109"/>
      <c r="D23" s="92"/>
      <c r="E23" s="120"/>
      <c r="H23" s="92"/>
      <c r="L23" s="92"/>
      <c r="M23" s="120"/>
      <c r="P23" s="92"/>
      <c r="Q23" s="120"/>
      <c r="R23" s="92"/>
      <c r="S23" s="120"/>
      <c r="T23" s="92"/>
      <c r="U23" s="120"/>
      <c r="Y23" s="92"/>
      <c r="Z23" s="118"/>
    </row>
    <row r="24" spans="1:27" x14ac:dyDescent="0.3">
      <c r="A24" s="147" t="s">
        <v>127</v>
      </c>
      <c r="B24" s="134">
        <v>0</v>
      </c>
      <c r="C24" s="109" t="s">
        <v>124</v>
      </c>
      <c r="D24" s="135">
        <v>0</v>
      </c>
      <c r="E24" s="119">
        <f t="shared" ref="E24:E26" si="16">D24*$B24</f>
        <v>0</v>
      </c>
      <c r="H24" s="135">
        <v>0</v>
      </c>
      <c r="I24" s="115">
        <f t="shared" ref="I24:I26" si="17">H24*$B24</f>
        <v>0</v>
      </c>
      <c r="L24" s="135">
        <v>0</v>
      </c>
      <c r="M24" s="119">
        <f t="shared" ref="M24:M26" si="18">L24*$B24</f>
        <v>0</v>
      </c>
      <c r="P24" s="135">
        <v>0</v>
      </c>
      <c r="Q24" s="119">
        <f t="shared" ref="Q24:Q26" si="19">P24*$B24</f>
        <v>0</v>
      </c>
      <c r="R24" s="135">
        <v>0</v>
      </c>
      <c r="S24" s="119">
        <f t="shared" ref="S24:S26" si="20">R24*$B24</f>
        <v>0</v>
      </c>
      <c r="T24" s="135">
        <v>0</v>
      </c>
      <c r="U24" s="119">
        <f t="shared" ref="U24:U26" si="21">T24*$B24</f>
        <v>0</v>
      </c>
      <c r="Y24" s="103">
        <f t="shared" ref="Y24:Y26" si="22">T24+R24+P24+L24+H24+D24</f>
        <v>0</v>
      </c>
      <c r="Z24" s="116">
        <f t="shared" ref="Z24:Z26" si="23">U24+S24+Q24+M24+I24+E24</f>
        <v>0</v>
      </c>
    </row>
    <row r="25" spans="1:27" x14ac:dyDescent="0.3">
      <c r="A25" s="148" t="s">
        <v>128</v>
      </c>
      <c r="B25" s="134">
        <v>0</v>
      </c>
      <c r="C25" s="109" t="s">
        <v>124</v>
      </c>
      <c r="D25" s="135">
        <v>0</v>
      </c>
      <c r="E25" s="119">
        <f t="shared" si="16"/>
        <v>0</v>
      </c>
      <c r="H25" s="135">
        <v>0</v>
      </c>
      <c r="I25" s="115">
        <f t="shared" si="17"/>
        <v>0</v>
      </c>
      <c r="L25" s="135">
        <v>0</v>
      </c>
      <c r="M25" s="119">
        <f t="shared" si="18"/>
        <v>0</v>
      </c>
      <c r="P25" s="135">
        <v>0</v>
      </c>
      <c r="Q25" s="119">
        <f t="shared" si="19"/>
        <v>0</v>
      </c>
      <c r="R25" s="135">
        <v>0</v>
      </c>
      <c r="S25" s="119">
        <f t="shared" si="20"/>
        <v>0</v>
      </c>
      <c r="T25" s="135">
        <v>0</v>
      </c>
      <c r="U25" s="119">
        <f t="shared" si="21"/>
        <v>0</v>
      </c>
      <c r="Y25" s="103">
        <f t="shared" si="22"/>
        <v>0</v>
      </c>
      <c r="Z25" s="116">
        <f t="shared" si="23"/>
        <v>0</v>
      </c>
    </row>
    <row r="26" spans="1:27" x14ac:dyDescent="0.3">
      <c r="A26" s="147" t="s">
        <v>129</v>
      </c>
      <c r="B26" s="134">
        <v>0</v>
      </c>
      <c r="C26" s="109" t="s">
        <v>124</v>
      </c>
      <c r="D26" s="135">
        <v>0</v>
      </c>
      <c r="E26" s="119">
        <f t="shared" si="16"/>
        <v>0</v>
      </c>
      <c r="H26" s="135">
        <v>0</v>
      </c>
      <c r="I26" s="115">
        <f t="shared" si="17"/>
        <v>0</v>
      </c>
      <c r="L26" s="135">
        <v>0</v>
      </c>
      <c r="M26" s="119">
        <f t="shared" si="18"/>
        <v>0</v>
      </c>
      <c r="P26" s="135">
        <v>0</v>
      </c>
      <c r="Q26" s="119">
        <f t="shared" si="19"/>
        <v>0</v>
      </c>
      <c r="R26" s="135">
        <v>0</v>
      </c>
      <c r="S26" s="119">
        <f t="shared" si="20"/>
        <v>0</v>
      </c>
      <c r="T26" s="135">
        <v>0</v>
      </c>
      <c r="U26" s="119">
        <f t="shared" si="21"/>
        <v>0</v>
      </c>
      <c r="Y26" s="103">
        <f t="shared" si="22"/>
        <v>0</v>
      </c>
      <c r="Z26" s="116">
        <f t="shared" si="23"/>
        <v>0</v>
      </c>
    </row>
    <row r="27" spans="1:27" x14ac:dyDescent="0.3">
      <c r="A27" s="117"/>
      <c r="D27" s="103"/>
      <c r="E27" s="104"/>
      <c r="H27" s="103"/>
      <c r="L27" s="103"/>
      <c r="M27" s="104"/>
      <c r="P27" s="103"/>
      <c r="Q27" s="104"/>
      <c r="R27" s="103"/>
      <c r="S27" s="104"/>
      <c r="T27" s="103"/>
      <c r="U27" s="104"/>
      <c r="Y27" s="103"/>
      <c r="Z27" s="112"/>
    </row>
    <row r="28" spans="1:27" x14ac:dyDescent="0.3">
      <c r="A28" s="147" t="s">
        <v>130</v>
      </c>
      <c r="B28" s="134">
        <v>0</v>
      </c>
      <c r="C28" s="109" t="s">
        <v>124</v>
      </c>
      <c r="D28" s="135">
        <v>0</v>
      </c>
      <c r="E28" s="119">
        <f t="shared" ref="E28" si="24">D28*$B28</f>
        <v>0</v>
      </c>
      <c r="H28" s="135">
        <v>0</v>
      </c>
      <c r="I28" s="115">
        <f t="shared" ref="I28" si="25">H28*$B28</f>
        <v>0</v>
      </c>
      <c r="L28" s="135">
        <v>0</v>
      </c>
      <c r="M28" s="119">
        <f t="shared" ref="M28" si="26">L28*$B28</f>
        <v>0</v>
      </c>
      <c r="P28" s="135">
        <v>0</v>
      </c>
      <c r="Q28" s="119">
        <f t="shared" ref="Q28" si="27">P28*$B28</f>
        <v>0</v>
      </c>
      <c r="R28" s="135">
        <v>0</v>
      </c>
      <c r="S28" s="119">
        <f t="shared" ref="S28" si="28">R28*$B28</f>
        <v>0</v>
      </c>
      <c r="T28" s="135">
        <v>0</v>
      </c>
      <c r="U28" s="119">
        <f t="shared" ref="U28" si="29">T28*$B28</f>
        <v>0</v>
      </c>
      <c r="Y28" s="103">
        <f t="shared" ref="Y28" si="30">T28+R28+P28+L28+H28+D28</f>
        <v>0</v>
      </c>
      <c r="Z28" s="116">
        <f t="shared" ref="Z28" si="31">U28+S28+Q28+M28+I28+E28</f>
        <v>0</v>
      </c>
    </row>
    <row r="29" spans="1:27" x14ac:dyDescent="0.3">
      <c r="A29" s="117"/>
      <c r="D29" s="103"/>
      <c r="E29" s="104"/>
      <c r="H29" s="103"/>
      <c r="L29" s="103"/>
      <c r="M29" s="104"/>
      <c r="P29" s="103"/>
      <c r="Q29" s="104"/>
      <c r="R29" s="103"/>
      <c r="S29" s="104"/>
      <c r="T29" s="103"/>
      <c r="U29" s="104"/>
      <c r="Y29" s="103"/>
      <c r="Z29" s="112"/>
    </row>
    <row r="30" spans="1:27" x14ac:dyDescent="0.3">
      <c r="A30" s="147" t="s">
        <v>131</v>
      </c>
      <c r="B30" s="134">
        <v>0</v>
      </c>
      <c r="C30" s="109" t="s">
        <v>124</v>
      </c>
      <c r="D30" s="135">
        <v>0</v>
      </c>
      <c r="E30" s="119">
        <f t="shared" ref="E30" si="32">D30*$B30</f>
        <v>0</v>
      </c>
      <c r="H30" s="135">
        <v>0</v>
      </c>
      <c r="I30" s="115">
        <f t="shared" ref="I30" si="33">H30*$B30</f>
        <v>0</v>
      </c>
      <c r="L30" s="135">
        <v>0</v>
      </c>
      <c r="M30" s="119">
        <f t="shared" ref="M30" si="34">L30*$B30</f>
        <v>0</v>
      </c>
      <c r="P30" s="135">
        <v>0</v>
      </c>
      <c r="Q30" s="119">
        <f t="shared" ref="Q30" si="35">P30*$B30</f>
        <v>0</v>
      </c>
      <c r="R30" s="135">
        <v>0</v>
      </c>
      <c r="S30" s="119">
        <f t="shared" ref="S30" si="36">R30*$B30</f>
        <v>0</v>
      </c>
      <c r="T30" s="135">
        <v>0</v>
      </c>
      <c r="U30" s="119">
        <f t="shared" ref="U30" si="37">T30*$B30</f>
        <v>0</v>
      </c>
      <c r="Y30" s="103">
        <f t="shared" ref="Y30" si="38">T30+R30+P30+L30+H30+D30</f>
        <v>0</v>
      </c>
      <c r="Z30" s="116">
        <f t="shared" ref="Z30" si="39">U30+S30+Q30+M30+I30+E30</f>
        <v>0</v>
      </c>
    </row>
    <row r="31" spans="1:27" ht="13.5" thickBot="1" x14ac:dyDescent="0.35">
      <c r="A31" s="123" t="s">
        <v>132</v>
      </c>
      <c r="B31" s="124"/>
      <c r="C31" s="144"/>
      <c r="D31" s="130"/>
      <c r="E31" s="133">
        <f>SUM(E20:E30)</f>
        <v>0</v>
      </c>
      <c r="F31" s="124"/>
      <c r="G31" s="124"/>
      <c r="H31" s="124"/>
      <c r="I31" s="133">
        <f>SUM(I20:I30)</f>
        <v>0</v>
      </c>
      <c r="J31" s="124"/>
      <c r="K31" s="124"/>
      <c r="L31" s="130"/>
      <c r="M31" s="133">
        <f>SUM(M20:M30)</f>
        <v>0</v>
      </c>
      <c r="N31" s="124"/>
      <c r="O31" s="124"/>
      <c r="P31" s="130"/>
      <c r="Q31" s="133">
        <f>SUM(Q20:Q30)</f>
        <v>0</v>
      </c>
      <c r="R31" s="130"/>
      <c r="S31" s="133">
        <f>SUM(S20:S30)</f>
        <v>0</v>
      </c>
      <c r="T31" s="130"/>
      <c r="U31" s="133">
        <f>SUM(U20:U30)</f>
        <v>0</v>
      </c>
      <c r="V31" s="124"/>
      <c r="W31" s="124"/>
      <c r="X31" s="124"/>
      <c r="Y31" s="130"/>
      <c r="Z31" s="133">
        <f>SUM(Z20:Z30)</f>
        <v>0</v>
      </c>
      <c r="AA31" s="132">
        <f>Z31-(U31+S31+Q31+M31+I31+E31)</f>
        <v>0</v>
      </c>
    </row>
    <row r="32" spans="1:27" x14ac:dyDescent="0.3">
      <c r="A32" s="111"/>
      <c r="Z32" s="112"/>
    </row>
    <row r="33" spans="1:26" ht="13.5" thickBot="1" x14ac:dyDescent="0.35">
      <c r="A33" s="126" t="s">
        <v>133</v>
      </c>
      <c r="B33" s="127"/>
      <c r="C33" s="145"/>
      <c r="D33" s="127"/>
      <c r="E33" s="128">
        <f>E31+E17</f>
        <v>0</v>
      </c>
      <c r="F33" s="127"/>
      <c r="G33" s="127"/>
      <c r="H33" s="127"/>
      <c r="I33" s="128">
        <f>I31+I17</f>
        <v>0</v>
      </c>
      <c r="J33" s="127"/>
      <c r="K33" s="127"/>
      <c r="L33" s="127"/>
      <c r="M33" s="128">
        <f>M31+M17</f>
        <v>0</v>
      </c>
      <c r="N33" s="127"/>
      <c r="O33" s="127"/>
      <c r="P33" s="127"/>
      <c r="Q33" s="128">
        <f>Q31+Q17</f>
        <v>0</v>
      </c>
      <c r="R33" s="127"/>
      <c r="S33" s="128">
        <f>S31+S17</f>
        <v>0</v>
      </c>
      <c r="T33" s="127"/>
      <c r="U33" s="128">
        <f>U31+U17</f>
        <v>0</v>
      </c>
      <c r="V33" s="127"/>
      <c r="W33" s="127"/>
      <c r="X33" s="127"/>
      <c r="Y33" s="127"/>
      <c r="Z33" s="129">
        <f>Z31+Z17</f>
        <v>0</v>
      </c>
    </row>
  </sheetData>
  <mergeCells count="8">
    <mergeCell ref="Y5:Z5"/>
    <mergeCell ref="A5:A6"/>
    <mergeCell ref="D5:E5"/>
    <mergeCell ref="H5:I5"/>
    <mergeCell ref="L5:M5"/>
    <mergeCell ref="T5:U5"/>
    <mergeCell ref="P5:Q5"/>
    <mergeCell ref="R5:S5"/>
  </mergeCells>
  <phoneticPr fontId="57" type="noConversion"/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91E920B68A6B44B0998EA8513021B9" ma:contentTypeVersion="14" ma:contentTypeDescription="Create a new document." ma:contentTypeScope="" ma:versionID="6e0ee93625127ffaca9db7237a4cd0af">
  <xsd:schema xmlns:xsd="http://www.w3.org/2001/XMLSchema" xmlns:xs="http://www.w3.org/2001/XMLSchema" xmlns:p="http://schemas.microsoft.com/office/2006/metadata/properties" xmlns:ns2="afb98b41-d625-4bd2-b845-69fbc092ce57" xmlns:ns3="1583d38a-cbee-4cd4-8003-9434f4a70b9e" targetNamespace="http://schemas.microsoft.com/office/2006/metadata/properties" ma:root="true" ma:fieldsID="8096ef0297b56a5d9eddb561dbd9ae35" ns2:_="" ns3:_="">
    <xsd:import namespace="afb98b41-d625-4bd2-b845-69fbc092ce57"/>
    <xsd:import namespace="1583d38a-cbee-4cd4-8003-9434f4a70b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Resourc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b98b41-d625-4bd2-b845-69fbc092ce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Resources" ma:index="21" nillable="true" ma:displayName="Resources" ma:description="Additional resources on the TK Model online; these are our recommended links&#10;" ma:format="Hyperlink" ma:internalName="Resource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83d38a-cbee-4cd4-8003-9434f4a70b9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583d38a-cbee-4cd4-8003-9434f4a70b9e">
      <UserInfo>
        <DisplayName>Steve Smith</DisplayName>
        <AccountId>46</AccountId>
        <AccountType/>
      </UserInfo>
      <UserInfo>
        <DisplayName>Robert Ouma</DisplayName>
        <AccountId>29</AccountId>
        <AccountType/>
      </UserInfo>
      <UserInfo>
        <DisplayName>Chuck Chopak</DisplayName>
        <AccountId>37</AccountId>
        <AccountType/>
      </UserInfo>
      <UserInfo>
        <DisplayName>Shannon Sarbo</DisplayName>
        <AccountId>28</AccountId>
        <AccountType/>
      </UserInfo>
      <UserInfo>
        <DisplayName>Catherine Mbindyo</DisplayName>
        <AccountId>75</AccountId>
        <AccountType/>
      </UserInfo>
      <UserInfo>
        <DisplayName>Josphine Olwal</DisplayName>
        <AccountId>27</AccountId>
        <AccountType/>
      </UserInfo>
      <UserInfo>
        <DisplayName>Michael Ahere</DisplayName>
        <AccountId>20</AccountId>
        <AccountType/>
      </UserInfo>
    </SharedWithUsers>
    <Resources xmlns="afb98b41-d625-4bd2-b845-69fbc092ce57">
      <Url xsi:nil="true"/>
      <Description xsi:nil="true"/>
    </Resources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520735-3964-4CE1-BD1B-DC81AFCD608A}"/>
</file>

<file path=customXml/itemProps2.xml><?xml version="1.0" encoding="utf-8"?>
<ds:datastoreItem xmlns:ds="http://schemas.openxmlformats.org/officeDocument/2006/customXml" ds:itemID="{6F2C57B7-64AD-4342-8AFB-E9F17A536B45}">
  <ds:schemaRefs>
    <ds:schemaRef ds:uri="http://schemas.microsoft.com/office/2006/metadata/properties"/>
    <ds:schemaRef ds:uri="http://schemas.microsoft.com/office/infopath/2007/PartnerControls"/>
    <ds:schemaRef ds:uri="1efd8714-0c2f-4aec-a9c1-1b93eaaca246"/>
  </ds:schemaRefs>
</ds:datastoreItem>
</file>

<file path=customXml/itemProps3.xml><?xml version="1.0" encoding="utf-8"?>
<ds:datastoreItem xmlns:ds="http://schemas.openxmlformats.org/officeDocument/2006/customXml" ds:itemID="{6854B52A-8A9C-45FC-B5F7-5B4B0A78D98F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5EC23668-7248-436D-8FC1-F51E4EFE9C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Summary</vt:lpstr>
      <vt:lpstr>Mgmt Labor</vt:lpstr>
      <vt:lpstr>Travel</vt:lpstr>
      <vt:lpstr>Ops ODCs</vt:lpstr>
      <vt:lpstr>Tech Activities</vt:lpstr>
      <vt:lpstr>'Mgmt Labor'!Print_Area</vt:lpstr>
      <vt:lpstr>'Ops ODCs'!Print_Area</vt:lpstr>
      <vt:lpstr>'Mgmt Labor'!Print_Titles</vt:lpstr>
      <vt:lpstr>'Ops ODCs'!Print_Titles</vt:lpstr>
    </vt:vector>
  </TitlesOfParts>
  <Manager/>
  <Company>DAI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CPFF Budget Template</dc:title>
  <dc:subject/>
  <dc:creator>Elizabeth Castro</dc:creator>
  <cp:keywords/>
  <dc:description/>
  <cp:lastModifiedBy>Hp</cp:lastModifiedBy>
  <cp:revision/>
  <dcterms:created xsi:type="dcterms:W3CDTF">1999-09-27T20:13:43Z</dcterms:created>
  <dcterms:modified xsi:type="dcterms:W3CDTF">2022-04-29T09:41:46Z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0x010100E991E920B68A6B44B0998EA8513021B9</vt:lpwstr>
  </property>
</Properties>
</file>